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tajni\Downloads\"/>
    </mc:Choice>
  </mc:AlternateContent>
  <xr:revisionPtr revIDLastSave="0" documentId="13_ncr:1_{43022C84-6BD8-4091-A765-7D0980AB8493}" xr6:coauthVersionLast="47" xr6:coauthVersionMax="47" xr10:uidLastSave="{00000000-0000-0000-0000-000000000000}"/>
  <workbookProtection workbookAlgorithmName="SHA-512" workbookHashValue="ZFBMdsFFk44ibGcAioD8MocoB7VC+ypE2/cVN68UQZwIAKIuUAN79GYzkVZ8OUUF63ErqT99n5o8Je3Fdx/WSg==" workbookSaltValue="O0Ac1ualBQktUBp2gqN9TA==" workbookSpinCount="100000" lockStructure="1"/>
  <bookViews>
    <workbookView xWindow="-108" yWindow="-108" windowWidth="23256" windowHeight="12456" xr2:uid="{5F51B94D-A501-4266-8F4B-8BB7986311F3}"/>
  </bookViews>
  <sheets>
    <sheet name="SLOBODNI PROGRAM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9" i="2" l="1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2" i="2"/>
  <c r="N89" i="2"/>
  <c r="G83" i="2"/>
  <c r="G82" i="2"/>
  <c r="G81" i="2"/>
  <c r="G79" i="2"/>
  <c r="G78" i="2"/>
  <c r="G77" i="2"/>
  <c r="G75" i="2"/>
  <c r="G74" i="2"/>
  <c r="G73" i="2"/>
  <c r="G71" i="2"/>
  <c r="G70" i="2"/>
  <c r="G69" i="2"/>
  <c r="G67" i="2"/>
  <c r="G66" i="2"/>
  <c r="G65" i="2"/>
  <c r="G63" i="2"/>
  <c r="G62" i="2"/>
  <c r="G61" i="2"/>
  <c r="G59" i="2"/>
  <c r="G58" i="2"/>
  <c r="G57" i="2"/>
  <c r="G55" i="2"/>
  <c r="G54" i="2"/>
  <c r="G53" i="2"/>
  <c r="G51" i="2"/>
  <c r="G50" i="2"/>
  <c r="G49" i="2"/>
  <c r="G47" i="2"/>
  <c r="G46" i="2"/>
  <c r="G45" i="2"/>
  <c r="G43" i="2"/>
  <c r="G42" i="2"/>
  <c r="G41" i="2"/>
  <c r="G39" i="2"/>
  <c r="G38" i="2"/>
  <c r="G37" i="2"/>
  <c r="G35" i="2"/>
  <c r="G34" i="2"/>
  <c r="G33" i="2"/>
  <c r="G31" i="2"/>
  <c r="G30" i="2"/>
  <c r="G29" i="2"/>
  <c r="G27" i="2"/>
  <c r="G26" i="2"/>
  <c r="G25" i="2"/>
  <c r="G23" i="2"/>
  <c r="G22" i="2"/>
  <c r="G21" i="2"/>
  <c r="G19" i="2"/>
  <c r="G18" i="2"/>
  <c r="G17" i="2"/>
  <c r="G15" i="2"/>
  <c r="G14" i="2"/>
  <c r="G13" i="2"/>
  <c r="G11" i="2"/>
  <c r="G10" i="2"/>
  <c r="G9" i="2"/>
  <c r="G7" i="2"/>
  <c r="G6" i="2"/>
  <c r="G5" i="2"/>
  <c r="M74" i="2"/>
  <c r="M73" i="2"/>
  <c r="M71" i="2"/>
  <c r="M70" i="2"/>
  <c r="N82" i="2" l="1"/>
  <c r="N76" i="2"/>
  <c r="N72" i="2"/>
  <c r="N80" i="2"/>
  <c r="N77" i="2"/>
  <c r="N71" i="2"/>
  <c r="N83" i="2"/>
  <c r="N75" i="2"/>
  <c r="N81" i="2"/>
  <c r="N79" i="2"/>
  <c r="H81" i="2"/>
  <c r="N88" i="2"/>
  <c r="H77" i="2"/>
  <c r="N87" i="2"/>
  <c r="H73" i="2"/>
  <c r="N86" i="2"/>
  <c r="H69" i="2"/>
  <c r="N84" i="2"/>
  <c r="N85" i="2"/>
  <c r="N74" i="2"/>
  <c r="H17" i="2"/>
  <c r="N73" i="2"/>
  <c r="N70" i="2"/>
  <c r="N78" i="2"/>
  <c r="H9" i="2"/>
  <c r="H37" i="2"/>
  <c r="H21" i="2"/>
  <c r="H25" i="2"/>
  <c r="H29" i="2"/>
  <c r="H33" i="2"/>
  <c r="H41" i="2"/>
  <c r="H45" i="2"/>
  <c r="H49" i="2"/>
  <c r="H53" i="2"/>
  <c r="H57" i="2"/>
  <c r="H61" i="2"/>
  <c r="H65" i="2"/>
  <c r="H5" i="2"/>
  <c r="H13" i="2"/>
  <c r="K9" i="2" l="1" a="1"/>
  <c r="L23" i="2" l="1"/>
  <c r="L24" i="2"/>
  <c r="L25" i="2"/>
  <c r="L26" i="2"/>
  <c r="L27" i="2"/>
  <c r="L28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<sst xmlns="http://schemas.openxmlformats.org/spreadsheetml/2006/main" count="163" uniqueCount="122">
  <si>
    <t>RB.</t>
  </si>
  <si>
    <t>KLUB:</t>
  </si>
  <si>
    <t>IME I PREZIME:</t>
  </si>
  <si>
    <t>OCJENA 1:</t>
  </si>
  <si>
    <t>OCJENA 2:</t>
  </si>
  <si>
    <t>1 NAJVEĆA OCJENA:</t>
  </si>
  <si>
    <t>UKUPNO:</t>
  </si>
  <si>
    <t>NE BRISATI!</t>
  </si>
  <si>
    <t>TOP:</t>
  </si>
  <si>
    <t>1.</t>
  </si>
  <si>
    <t>RADMAN KORINA</t>
  </si>
  <si>
    <t>2.</t>
  </si>
  <si>
    <t>LEDA 1</t>
  </si>
  <si>
    <t>3.</t>
  </si>
  <si>
    <t>4.</t>
  </si>
  <si>
    <t>LEDA 2</t>
  </si>
  <si>
    <t>ANUŠIĆ MIA</t>
  </si>
  <si>
    <t>5.</t>
  </si>
  <si>
    <t>6.</t>
  </si>
  <si>
    <t>SILIĆ MIA</t>
  </si>
  <si>
    <t>7.</t>
  </si>
  <si>
    <t>8.</t>
  </si>
  <si>
    <t>LEDA 3</t>
  </si>
  <si>
    <t>BARAĆ FRANKA LARA</t>
  </si>
  <si>
    <t>9.</t>
  </si>
  <si>
    <t>10.</t>
  </si>
  <si>
    <t>RADMAN NINA</t>
  </si>
  <si>
    <t>11.</t>
  </si>
  <si>
    <t>12.</t>
  </si>
  <si>
    <t>LEDA 4</t>
  </si>
  <si>
    <t>13.</t>
  </si>
  <si>
    <t>14.</t>
  </si>
  <si>
    <t>ŠOŠTARIĆ LENA</t>
  </si>
  <si>
    <t>15.</t>
  </si>
  <si>
    <t>16.</t>
  </si>
  <si>
    <t>LEDA 5</t>
  </si>
  <si>
    <t>LEDA 6</t>
  </si>
  <si>
    <t>ALPEZA ANA</t>
  </si>
  <si>
    <t>DUPIN TEA</t>
  </si>
  <si>
    <t>AURA XA</t>
  </si>
  <si>
    <t>MARUŠIĆ ANTONIA</t>
  </si>
  <si>
    <t>AURA XR</t>
  </si>
  <si>
    <t>PETROVIĆ RITA</t>
  </si>
  <si>
    <t>ZAGOTTA LANA</t>
  </si>
  <si>
    <t>AURA XU</t>
  </si>
  <si>
    <t>BARIŠIĆ LANA</t>
  </si>
  <si>
    <t>PERVAN PETRA</t>
  </si>
  <si>
    <t>JANKOVIĆ KORINA</t>
  </si>
  <si>
    <t>GK MAKSIMIR 1</t>
  </si>
  <si>
    <t>MAREŠ GABRIELA</t>
  </si>
  <si>
    <t>BURČUL ANTEA</t>
  </si>
  <si>
    <t>MLAĐE JUNIORKE</t>
  </si>
  <si>
    <t>JUNIORKE</t>
  </si>
  <si>
    <t>KADETKINJE</t>
  </si>
  <si>
    <t>MLAĐE SENIORKE</t>
  </si>
  <si>
    <t>MLAĐE KADETKINJE</t>
  </si>
  <si>
    <t>DJEVOJČICE</t>
  </si>
  <si>
    <t>KONAČNI POREDAK</t>
  </si>
  <si>
    <t>🥇</t>
  </si>
  <si>
    <t>🥈</t>
  </si>
  <si>
    <t>🥉</t>
  </si>
  <si>
    <t>🤸‍♀️ TIMSKO NATJECANJE - PH SLOBODNI PROGRAM</t>
  </si>
  <si>
    <t>A</t>
  </si>
  <si>
    <t>B</t>
  </si>
  <si>
    <t>MIA ZELJIĆ</t>
  </si>
  <si>
    <t>ML. KADETKINJE</t>
  </si>
  <si>
    <t>EVA STANISLAV</t>
  </si>
  <si>
    <t>RITA DUKA</t>
  </si>
  <si>
    <t>MILICA BRKIĆ</t>
  </si>
  <si>
    <t>NIKA STANTIĆ</t>
  </si>
  <si>
    <t>LAURA GORIČKI</t>
  </si>
  <si>
    <t>JUNIORKA</t>
  </si>
  <si>
    <t>IVA LOZANOV</t>
  </si>
  <si>
    <t>MILA OBRADOVIĆ</t>
  </si>
  <si>
    <t>ML SENIORKA</t>
  </si>
  <si>
    <t>ELENA DŽANAN</t>
  </si>
  <si>
    <t>KADETKINJA</t>
  </si>
  <si>
    <t>MAGDALENA KRIŠTIĆ</t>
  </si>
  <si>
    <t>ML. KADETKINJA</t>
  </si>
  <si>
    <t>VITA VUČIĆ</t>
  </si>
  <si>
    <t>DORA TEŠOVIĆ</t>
  </si>
  <si>
    <t>KALA PAVLAKOVIĆ</t>
  </si>
  <si>
    <t>KRG SIRENA ZADAR</t>
  </si>
  <si>
    <t>LORIN LEDENKO</t>
  </si>
  <si>
    <t>ML- KADETKINJE</t>
  </si>
  <si>
    <t>AURORA RANČEV</t>
  </si>
  <si>
    <t>ML- JUNIORKE</t>
  </si>
  <si>
    <t>TINA ZUPČIĆ</t>
  </si>
  <si>
    <t>ML. SENIORKE</t>
  </si>
  <si>
    <t>KRŠG FLORAMYE</t>
  </si>
  <si>
    <t>MARIJETA SMOLJANOVIĆ</t>
  </si>
  <si>
    <t>FRANKA POŠA</t>
  </si>
  <si>
    <t>SANDA BLAŽEVIĆ</t>
  </si>
  <si>
    <t>KRG NEBO</t>
  </si>
  <si>
    <t>IVANA TOMIĆ</t>
  </si>
  <si>
    <t>DJEVOJČICA</t>
  </si>
  <si>
    <t>LANA NOVAK</t>
  </si>
  <si>
    <t>TONKA BRAJKOVIĆ</t>
  </si>
  <si>
    <t>KRSG POREČ 1</t>
  </si>
  <si>
    <t>LEA JUGOVAC</t>
  </si>
  <si>
    <t>LIV MIKIN</t>
  </si>
  <si>
    <t xml:space="preserve">MARIJA LOVRIĆ </t>
  </si>
  <si>
    <t>JELENA KRALJEVIĆ</t>
  </si>
  <si>
    <t>ML SENIORKE</t>
  </si>
  <si>
    <t>RAHELA ANGELINA MIKATOVIĆ</t>
  </si>
  <si>
    <t>ANDRRA SMAJLOVIĆ</t>
  </si>
  <si>
    <t>ML KADETKINJE</t>
  </si>
  <si>
    <t>KRSG POREČ 2</t>
  </si>
  <si>
    <t>KRSG POREČ 3</t>
  </si>
  <si>
    <t>LARA CRAMER</t>
  </si>
  <si>
    <t>LUNA ŠOLIĆ BUJANOVIĆ</t>
  </si>
  <si>
    <t>VIKTORIA STRNAD</t>
  </si>
  <si>
    <t>KRŠG RUSOLICE TROGIR</t>
  </si>
  <si>
    <t>RITA NAKIR</t>
  </si>
  <si>
    <t>VERONIKA PAVKOVIĆ</t>
  </si>
  <si>
    <t>ML JUNIORKE</t>
  </si>
  <si>
    <t>ENNA UVALIĆ</t>
  </si>
  <si>
    <t>GK VINDIJA</t>
  </si>
  <si>
    <t>KATJA VUKOVIĆ</t>
  </si>
  <si>
    <t>ARIANA CESTAR</t>
  </si>
  <si>
    <t>LEONA PERDEDAJ</t>
  </si>
  <si>
    <t>LENA HAVAŠI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</si>
</sst>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2"/>
      <color rgb="FFFFC000"/>
      <name val="Aptos Narrow"/>
      <family val="2"/>
      <scheme val="minor"/>
    </font>
    <font>
      <sz val="12"/>
      <color theme="2" tint="-0.249977111117893"/>
      <name val="Aptos Narrow"/>
      <family val="2"/>
      <scheme val="minor"/>
    </font>
    <font>
      <sz val="12"/>
      <color theme="5" tint="-0.249977111117893"/>
      <name val="Aptos Narrow"/>
      <family val="2"/>
      <scheme val="minor"/>
    </font>
    <font>
      <strike/>
      <sz val="11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2"/>
      </left>
      <right/>
      <top style="thin">
        <color theme="2"/>
      </top>
      <bottom style="thin">
        <color rgb="FF000000"/>
      </bottom>
      <diagonal/>
    </border>
    <border>
      <left/>
      <right/>
      <top style="thin">
        <color theme="2"/>
      </top>
      <bottom style="thin">
        <color rgb="FF000000"/>
      </bottom>
      <diagonal/>
    </border>
    <border>
      <left/>
      <right style="thin">
        <color theme="2"/>
      </right>
      <top style="thin">
        <color theme="2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5" xfId="0" applyBorder="1"/>
    <xf numFmtId="0" fontId="0" fillId="3" borderId="11" xfId="0" applyFill="1" applyBorder="1"/>
    <xf numFmtId="2" fontId="0" fillId="2" borderId="5" xfId="0" applyNumberFormat="1" applyFill="1" applyBorder="1" applyAlignment="1">
      <alignment horizontal="left" vertical="center"/>
    </xf>
    <xf numFmtId="2" fontId="0" fillId="2" borderId="5" xfId="0" applyNumberFormat="1" applyFill="1" applyBorder="1" applyAlignment="1">
      <alignment vertical="center"/>
    </xf>
    <xf numFmtId="2" fontId="0" fillId="4" borderId="18" xfId="0" applyNumberFormat="1" applyFill="1" applyBorder="1" applyAlignment="1">
      <alignment vertical="center"/>
    </xf>
    <xf numFmtId="2" fontId="0" fillId="2" borderId="6" xfId="0" applyNumberFormat="1" applyFill="1" applyBorder="1" applyAlignment="1">
      <alignment vertical="center"/>
    </xf>
    <xf numFmtId="0" fontId="0" fillId="3" borderId="12" xfId="0" applyFill="1" applyBorder="1"/>
    <xf numFmtId="0" fontId="0" fillId="3" borderId="5" xfId="0" applyFill="1" applyBorder="1"/>
    <xf numFmtId="0" fontId="0" fillId="3" borderId="6" xfId="0" applyFill="1" applyBorder="1"/>
    <xf numFmtId="0" fontId="0" fillId="5" borderId="5" xfId="0" applyFill="1" applyBorder="1"/>
    <xf numFmtId="0" fontId="0" fillId="6" borderId="5" xfId="0" applyFill="1" applyBorder="1"/>
    <xf numFmtId="0" fontId="0" fillId="7" borderId="5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4" borderId="18" xfId="0" applyNumberFormat="1" applyFill="1" applyBorder="1" applyAlignment="1">
      <alignment horizontal="center" vertical="center"/>
    </xf>
    <xf numFmtId="164" fontId="0" fillId="0" borderId="0" xfId="0" applyNumberFormat="1"/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4" borderId="18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164" fontId="0" fillId="5" borderId="5" xfId="0" applyNumberFormat="1" applyFill="1" applyBorder="1" applyAlignment="1">
      <alignment horizontal="center"/>
    </xf>
    <xf numFmtId="164" fontId="0" fillId="8" borderId="5" xfId="0" applyNumberFormat="1" applyFill="1" applyBorder="1" applyAlignment="1">
      <alignment horizontal="center"/>
    </xf>
    <xf numFmtId="164" fontId="0" fillId="9" borderId="5" xfId="0" applyNumberFormat="1" applyFill="1" applyBorder="1" applyAlignment="1">
      <alignment horizontal="center"/>
    </xf>
    <xf numFmtId="164" fontId="0" fillId="10" borderId="5" xfId="0" applyNumberFormat="1" applyFill="1" applyBorder="1" applyAlignment="1">
      <alignment horizontal="center"/>
    </xf>
    <xf numFmtId="0" fontId="2" fillId="11" borderId="15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16" xfId="0" applyFont="1" applyFill="1" applyBorder="1" applyAlignment="1">
      <alignment horizontal="center" vertical="center"/>
    </xf>
    <xf numFmtId="0" fontId="0" fillId="3" borderId="22" xfId="0" applyFill="1" applyBorder="1"/>
    <xf numFmtId="49" fontId="0" fillId="5" borderId="5" xfId="0" applyNumberFormat="1" applyFill="1" applyBorder="1" applyAlignment="1">
      <alignment horizontal="left"/>
    </xf>
    <xf numFmtId="49" fontId="0" fillId="6" borderId="5" xfId="0" applyNumberFormat="1" applyFill="1" applyBorder="1" applyAlignment="1">
      <alignment horizontal="left"/>
    </xf>
    <xf numFmtId="49" fontId="0" fillId="7" borderId="5" xfId="0" applyNumberFormat="1" applyFill="1" applyBorder="1" applyAlignment="1">
      <alignment horizontal="left"/>
    </xf>
    <xf numFmtId="49" fontId="0" fillId="3" borderId="5" xfId="0" applyNumberFormat="1" applyFill="1" applyBorder="1" applyAlignment="1">
      <alignment horizontal="left"/>
    </xf>
    <xf numFmtId="49" fontId="0" fillId="3" borderId="6" xfId="0" applyNumberFormat="1" applyFill="1" applyBorder="1" applyAlignment="1">
      <alignment horizontal="left"/>
    </xf>
    <xf numFmtId="49" fontId="0" fillId="3" borderId="22" xfId="0" applyNumberFormat="1" applyFill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2" fontId="0" fillId="2" borderId="22" xfId="0" applyNumberFormat="1" applyFill="1" applyBorder="1" applyAlignment="1">
      <alignment vertical="center"/>
    </xf>
    <xf numFmtId="0" fontId="0" fillId="0" borderId="22" xfId="0" applyBorder="1" applyAlignment="1">
      <alignment horizontal="center"/>
    </xf>
    <xf numFmtId="2" fontId="0" fillId="2" borderId="5" xfId="0" applyNumberFormat="1" applyFill="1" applyBorder="1" applyAlignment="1" applyProtection="1">
      <alignment horizontal="left" vertical="center"/>
      <protection locked="0"/>
    </xf>
    <xf numFmtId="2" fontId="0" fillId="2" borderId="5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22" xfId="0" applyBorder="1" applyProtection="1">
      <protection locked="0"/>
    </xf>
    <xf numFmtId="0" fontId="0" fillId="0" borderId="22" xfId="0" applyBorder="1" applyAlignment="1" applyProtection="1">
      <alignment horizontal="center"/>
      <protection locked="0"/>
    </xf>
    <xf numFmtId="164" fontId="0" fillId="4" borderId="9" xfId="0" applyNumberFormat="1" applyFill="1" applyBorder="1" applyAlignment="1">
      <alignment horizontal="center" vertical="center"/>
    </xf>
    <xf numFmtId="2" fontId="0" fillId="4" borderId="17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1" fillId="0" borderId="22" xfId="0" applyFont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11" borderId="2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11" borderId="1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0" fillId="4" borderId="17" xfId="0" applyNumberFormat="1" applyFill="1" applyBorder="1" applyAlignment="1">
      <alignment horizontal="center" vertical="center"/>
    </xf>
    <xf numFmtId="2" fontId="0" fillId="4" borderId="18" xfId="0" applyNumberFormat="1" applyFill="1" applyBorder="1" applyAlignment="1">
      <alignment horizontal="center" vertical="center"/>
    </xf>
    <xf numFmtId="164" fontId="0" fillId="4" borderId="18" xfId="0" applyNumberFormat="1" applyFill="1" applyBorder="1" applyAlignment="1" applyProtection="1">
      <alignment horizontal="center" vertical="center"/>
      <protection locked="0"/>
    </xf>
    <xf numFmtId="164" fontId="0" fillId="4" borderId="18" xfId="0" applyNumberFormat="1" applyFill="1" applyBorder="1" applyAlignment="1">
      <alignment horizontal="center" vertical="center"/>
    </xf>
    <xf numFmtId="164" fontId="0" fillId="4" borderId="9" xfId="0" applyNumberFormat="1" applyFill="1" applyBorder="1" applyAlignment="1">
      <alignment horizontal="center" vertical="center"/>
    </xf>
    <xf numFmtId="2" fontId="7" fillId="4" borderId="17" xfId="0" applyNumberFormat="1" applyFont="1" applyFill="1" applyBorder="1" applyAlignment="1">
      <alignment horizontal="center" vertical="center"/>
    </xf>
    <xf numFmtId="2" fontId="7" fillId="4" borderId="18" xfId="0" applyNumberFormat="1" applyFont="1" applyFill="1" applyBorder="1" applyAlignment="1">
      <alignment horizontal="center" vertical="center"/>
    </xf>
    <xf numFmtId="164" fontId="7" fillId="4" borderId="18" xfId="0" applyNumberFormat="1" applyFont="1" applyFill="1" applyBorder="1" applyAlignment="1" applyProtection="1">
      <alignment horizontal="center" vertical="center"/>
      <protection locked="0"/>
    </xf>
    <xf numFmtId="164" fontId="7" fillId="4" borderId="18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0" fontId="2" fillId="11" borderId="15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1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0" fontId="2" fillId="11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2" fontId="0" fillId="4" borderId="23" xfId="0" applyNumberFormat="1" applyFill="1" applyBorder="1" applyAlignment="1">
      <alignment horizontal="center" vertical="center"/>
    </xf>
    <xf numFmtId="2" fontId="0" fillId="4" borderId="24" xfId="0" applyNumberFormat="1" applyFill="1" applyBorder="1" applyAlignment="1">
      <alignment horizontal="center" vertical="center"/>
    </xf>
    <xf numFmtId="164" fontId="0" fillId="4" borderId="24" xfId="0" applyNumberFormat="1" applyFill="1" applyBorder="1" applyAlignment="1" applyProtection="1">
      <alignment horizontal="center" vertical="center"/>
      <protection locked="0"/>
    </xf>
    <xf numFmtId="164" fontId="0" fillId="4" borderId="24" xfId="0" applyNumberFormat="1" applyFill="1" applyBorder="1" applyAlignment="1">
      <alignment horizontal="center" vertical="center"/>
    </xf>
    <xf numFmtId="2" fontId="0" fillId="4" borderId="25" xfId="0" applyNumberFormat="1" applyFill="1" applyBorder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164" fontId="0" fillId="4" borderId="0" xfId="0" applyNumberFormat="1" applyFill="1" applyAlignment="1" applyProtection="1">
      <alignment horizontal="center" vertical="center"/>
      <protection locked="0"/>
    </xf>
    <xf numFmtId="164" fontId="0" fillId="4" borderId="0" xfId="0" applyNumberFormat="1" applyFill="1" applyAlignment="1">
      <alignment horizontal="center" vertical="center"/>
    </xf>
    <xf numFmtId="164" fontId="0" fillId="4" borderId="26" xfId="0" applyNumberForma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22" xfId="0" applyFont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horizontal="center" vertical="center"/>
    </xf>
    <xf numFmtId="164" fontId="0" fillId="2" borderId="5" xfId="0" applyNumberFormat="1" applyFont="1" applyFill="1" applyBorder="1" applyAlignment="1" applyProtection="1">
      <alignment horizontal="center" vertical="center"/>
      <protection locked="0"/>
    </xf>
    <xf numFmtId="164" fontId="0" fillId="2" borderId="5" xfId="0" applyNumberFormat="1" applyFont="1" applyFill="1" applyBorder="1" applyAlignment="1">
      <alignment horizontal="center" vertical="center"/>
    </xf>
  </cellXfs>
  <cellStyles count="1">
    <cellStyle name="Normalno" xfId="0" builtinId="0"/>
  </cellStyles>
  <dxfs count="1">
    <dxf>
      <font>
        <strike val="0"/>
      </font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377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184484</xdr:colOff>
      <xdr:row>0</xdr:row>
      <xdr:rowOff>0</xdr:rowOff>
    </xdr:from>
    <xdr:to>
      <xdr:col>1</xdr:col>
      <xdr:colOff>697426</xdr:colOff>
      <xdr:row>1</xdr:row>
      <xdr:rowOff>80210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AC9AEAB-1DA6-B8FE-503D-F7BB67710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4484" y="0"/>
          <a:ext cx="1122542" cy="577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84F95-1CE5-4562-A99B-A919EDDFF040}">
  <sheetPr codeName="Sheet1">
    <pageSetUpPr fitToPage="1"/>
  </sheetPr>
  <dimension ref="A1:N89"/>
  <sheetViews>
    <sheetView tabSelected="1" topLeftCell="A11" zoomScale="95" workbookViewId="0">
      <selection activeCell="J8" sqref="J8:L28"/>
    </sheetView>
  </sheetViews>
  <sheetFormatPr defaultRowHeight="15" customHeight="1" x14ac:dyDescent="0.3"/>
  <cols>
    <col min="2" max="2" width="14.5546875" customWidth="1"/>
    <col min="3" max="3" width="29.44140625" customWidth="1"/>
    <col min="4" max="4" width="23.5546875" customWidth="1"/>
    <col min="5" max="5" width="16.5546875" style="20" customWidth="1"/>
    <col min="6" max="6" width="15.44140625" style="20" customWidth="1"/>
    <col min="7" max="7" width="24.44140625" style="20" customWidth="1"/>
    <col min="8" max="8" width="14.21875" style="49" customWidth="1"/>
    <col min="10" max="10" width="9" customWidth="1"/>
    <col min="11" max="11" width="18.5546875" customWidth="1"/>
    <col min="12" max="12" width="16.5546875" style="20" customWidth="1"/>
    <col min="13" max="13" width="17.6640625" customWidth="1"/>
    <col min="14" max="14" width="8.88671875" customWidth="1"/>
  </cols>
  <sheetData>
    <row r="1" spans="1:14" ht="39" customHeight="1" x14ac:dyDescent="0.3">
      <c r="A1" s="62" t="s">
        <v>61</v>
      </c>
      <c r="B1" s="62"/>
      <c r="C1" s="62"/>
      <c r="D1" s="62"/>
      <c r="E1" s="62"/>
      <c r="F1" s="62"/>
      <c r="G1" s="62"/>
      <c r="H1" s="63"/>
    </row>
    <row r="2" spans="1:14" ht="14.4" x14ac:dyDescent="0.3">
      <c r="A2" s="90" t="s">
        <v>0</v>
      </c>
      <c r="B2" s="90" t="s">
        <v>1</v>
      </c>
      <c r="C2" s="87" t="s">
        <v>2</v>
      </c>
      <c r="D2" s="27"/>
      <c r="E2" s="66" t="s">
        <v>3</v>
      </c>
      <c r="F2" s="66" t="s">
        <v>4</v>
      </c>
      <c r="G2" s="66" t="s">
        <v>5</v>
      </c>
      <c r="H2" s="66" t="s">
        <v>6</v>
      </c>
      <c r="M2" t="s">
        <v>7</v>
      </c>
    </row>
    <row r="3" spans="1:14" ht="14.4" x14ac:dyDescent="0.3">
      <c r="A3" s="91"/>
      <c r="B3" s="91"/>
      <c r="C3" s="88"/>
      <c r="D3" s="28"/>
      <c r="E3" s="67"/>
      <c r="F3" s="67"/>
      <c r="G3" s="67"/>
      <c r="H3" s="67"/>
      <c r="M3" s="1" t="s">
        <v>8</v>
      </c>
      <c r="N3" s="2">
        <v>1</v>
      </c>
    </row>
    <row r="4" spans="1:14" ht="14.4" x14ac:dyDescent="0.3">
      <c r="A4" s="92"/>
      <c r="B4" s="92"/>
      <c r="C4" s="89"/>
      <c r="D4" s="29"/>
      <c r="E4" s="68"/>
      <c r="F4" s="68"/>
      <c r="G4" s="68"/>
      <c r="H4" s="68"/>
      <c r="N4" s="2">
        <v>1</v>
      </c>
    </row>
    <row r="5" spans="1:14" ht="14.4" x14ac:dyDescent="0.3">
      <c r="A5" s="84" t="s">
        <v>9</v>
      </c>
      <c r="B5" s="64" t="s">
        <v>39</v>
      </c>
      <c r="C5" s="42" t="s">
        <v>40</v>
      </c>
      <c r="D5" s="4" t="s">
        <v>51</v>
      </c>
      <c r="E5" s="17">
        <v>17.25</v>
      </c>
      <c r="F5" s="17">
        <v>18.399999999999999</v>
      </c>
      <c r="G5" s="14">
        <f>IF(AND(E5="",F5=""),"",MAX(E5,F5))</f>
        <v>18.399999999999999</v>
      </c>
      <c r="H5" s="52">
        <f>SUM(G5:G7)</f>
        <v>57.599999999999994</v>
      </c>
      <c r="N5" s="2">
        <v>1</v>
      </c>
    </row>
    <row r="6" spans="1:14" ht="14.4" x14ac:dyDescent="0.3">
      <c r="A6" s="85"/>
      <c r="B6" s="64"/>
      <c r="C6" s="42" t="s">
        <v>45</v>
      </c>
      <c r="D6" s="4" t="s">
        <v>53</v>
      </c>
      <c r="E6" s="17">
        <v>15.9</v>
      </c>
      <c r="F6" s="17">
        <v>18.7</v>
      </c>
      <c r="G6" s="14">
        <f>IF(AND(E6="",F6=""),"",MAX(E6,F6))</f>
        <v>18.7</v>
      </c>
      <c r="H6" s="53"/>
      <c r="J6" s="3"/>
      <c r="K6" s="3"/>
      <c r="L6" s="21"/>
      <c r="N6" s="2">
        <v>1</v>
      </c>
    </row>
    <row r="7" spans="1:14" ht="14.4" x14ac:dyDescent="0.3">
      <c r="A7" s="85"/>
      <c r="B7" s="65"/>
      <c r="C7" s="42" t="s">
        <v>10</v>
      </c>
      <c r="D7" s="4" t="s">
        <v>52</v>
      </c>
      <c r="E7" s="17">
        <v>20.5</v>
      </c>
      <c r="F7" s="17">
        <v>18.600000000000001</v>
      </c>
      <c r="G7" s="14">
        <f>IF(AND(E7="",F7=""),"",MAX(E7,F7))</f>
        <v>20.5</v>
      </c>
      <c r="H7" s="54"/>
      <c r="J7" s="8"/>
      <c r="K7" s="8"/>
      <c r="L7" s="22"/>
      <c r="N7" s="2">
        <v>1</v>
      </c>
    </row>
    <row r="8" spans="1:14" ht="14.4" x14ac:dyDescent="0.3">
      <c r="A8" s="72"/>
      <c r="B8" s="73"/>
      <c r="C8" s="73"/>
      <c r="D8" s="73"/>
      <c r="E8" s="74"/>
      <c r="F8" s="74"/>
      <c r="G8" s="75"/>
      <c r="H8" s="76"/>
      <c r="J8" s="55" t="s">
        <v>57</v>
      </c>
      <c r="K8" s="56"/>
      <c r="L8" s="57"/>
      <c r="N8" s="2">
        <v>1</v>
      </c>
    </row>
    <row r="9" spans="1:14" ht="15.6" x14ac:dyDescent="0.3">
      <c r="A9" s="82" t="s">
        <v>11</v>
      </c>
      <c r="B9" s="58" t="s">
        <v>41</v>
      </c>
      <c r="C9" s="43" t="s">
        <v>64</v>
      </c>
      <c r="D9" s="5" t="s">
        <v>65</v>
      </c>
      <c r="E9" s="17">
        <v>15.75</v>
      </c>
      <c r="F9" s="17">
        <v>16.55</v>
      </c>
      <c r="G9" s="14">
        <f>IF(AND(E9="",F9=""),"",MAX(E9,F9))</f>
        <v>16.55</v>
      </c>
      <c r="H9" s="52">
        <f>SUM(G9:G11)</f>
        <v>49.05</v>
      </c>
      <c r="I9" s="37" t="s">
        <v>58</v>
      </c>
      <c r="J9" s="31">
        <v>1</v>
      </c>
      <c r="K9" s="11" t="str" cm="1">
        <f t="array" ref="K9:K28">IFERROR(_xlfn.SORTBY(_xlfn._xlws.FILTER($M$70:$M$89,$N$70:$N$89&lt;&gt;""),_xlfn._xlws.FILTER($N$70:$N$89,$N$70:$N$89&lt;&gt;""),-1),"")</f>
        <v>AURA XA</v>
      </c>
      <c r="L9" s="23">
        <f t="shared" ref="L9:L23" si="0">IFERROR(VLOOKUP(K9,$M$70:$N$89,2,FALSE),"")</f>
        <v>57.6</v>
      </c>
      <c r="N9" s="2">
        <v>1</v>
      </c>
    </row>
    <row r="10" spans="1:14" ht="15.6" x14ac:dyDescent="0.3">
      <c r="A10" s="83"/>
      <c r="B10" s="59"/>
      <c r="C10" s="43" t="s">
        <v>42</v>
      </c>
      <c r="D10" s="5" t="s">
        <v>53</v>
      </c>
      <c r="E10" s="17">
        <v>16.2</v>
      </c>
      <c r="F10" s="17">
        <v>17</v>
      </c>
      <c r="G10" s="14">
        <f>IF(AND(E10="",F10=""),"",MAX(E10,F10))</f>
        <v>17</v>
      </c>
      <c r="H10" s="53"/>
      <c r="I10" s="38" t="s">
        <v>59</v>
      </c>
      <c r="J10" s="32">
        <v>2</v>
      </c>
      <c r="K10" s="12" t="str">
        <v>AURA XU</v>
      </c>
      <c r="L10" s="24">
        <f t="shared" si="0"/>
        <v>55.05</v>
      </c>
      <c r="N10" s="2">
        <v>1</v>
      </c>
    </row>
    <row r="11" spans="1:14" ht="15.6" x14ac:dyDescent="0.3">
      <c r="A11" s="84"/>
      <c r="B11" s="60"/>
      <c r="C11" s="43" t="s">
        <v>43</v>
      </c>
      <c r="D11" s="5" t="s">
        <v>52</v>
      </c>
      <c r="E11" s="17">
        <v>14.7</v>
      </c>
      <c r="F11" s="17">
        <v>15.5</v>
      </c>
      <c r="G11" s="14">
        <f>IF(AND(E11="",F11=""),"",MAX(E11,F11))</f>
        <v>15.5</v>
      </c>
      <c r="H11" s="54"/>
      <c r="I11" s="39" t="s">
        <v>60</v>
      </c>
      <c r="J11" s="33">
        <v>3</v>
      </c>
      <c r="K11" s="13" t="str">
        <v>GK VINDIJA</v>
      </c>
      <c r="L11" s="25">
        <f t="shared" si="0"/>
        <v>51.4</v>
      </c>
      <c r="N11" s="2">
        <v>1</v>
      </c>
    </row>
    <row r="12" spans="1:14" ht="14.4" x14ac:dyDescent="0.3">
      <c r="A12" s="72"/>
      <c r="B12" s="73"/>
      <c r="C12" s="73"/>
      <c r="D12" s="73"/>
      <c r="E12" s="74"/>
      <c r="F12" s="74"/>
      <c r="G12" s="75"/>
      <c r="H12" s="76"/>
      <c r="J12" s="34" t="s">
        <v>14</v>
      </c>
      <c r="K12" s="9" t="str">
        <v>LEDA 1</v>
      </c>
      <c r="L12" s="26">
        <f t="shared" si="0"/>
        <v>51.3</v>
      </c>
      <c r="N12" s="2">
        <v>1</v>
      </c>
    </row>
    <row r="13" spans="1:14" ht="14.4" x14ac:dyDescent="0.3">
      <c r="A13" s="82" t="s">
        <v>13</v>
      </c>
      <c r="B13" s="58" t="s">
        <v>44</v>
      </c>
      <c r="C13" s="43" t="s">
        <v>66</v>
      </c>
      <c r="D13" s="5" t="s">
        <v>51</v>
      </c>
      <c r="E13" s="17">
        <v>13.4</v>
      </c>
      <c r="F13" s="17">
        <v>16.850000000000001</v>
      </c>
      <c r="G13" s="14">
        <f>IF(AND(E13="",F13=""),"",MAX(E13,F13))</f>
        <v>16.850000000000001</v>
      </c>
      <c r="H13" s="52">
        <f>SUM(G13:G15)</f>
        <v>55.05</v>
      </c>
      <c r="J13" s="34" t="s">
        <v>17</v>
      </c>
      <c r="K13" s="9" t="str">
        <v>KRSG POREČ 1</v>
      </c>
      <c r="L13" s="26">
        <f t="shared" si="0"/>
        <v>50.95</v>
      </c>
      <c r="N13" s="2">
        <v>1</v>
      </c>
    </row>
    <row r="14" spans="1:14" ht="14.4" x14ac:dyDescent="0.3">
      <c r="A14" s="83"/>
      <c r="B14" s="59"/>
      <c r="C14" s="43" t="s">
        <v>46</v>
      </c>
      <c r="D14" s="5" t="s">
        <v>51</v>
      </c>
      <c r="E14" s="17">
        <v>18.45</v>
      </c>
      <c r="F14" s="17">
        <v>18.75</v>
      </c>
      <c r="G14" s="14">
        <f>IF(AND(E14="",F14=""),"",MAX(E14,F14))</f>
        <v>18.75</v>
      </c>
      <c r="H14" s="53"/>
      <c r="J14" s="34" t="s">
        <v>18</v>
      </c>
      <c r="K14" s="9" t="str">
        <v>LEDA 3</v>
      </c>
      <c r="L14" s="26">
        <f t="shared" si="0"/>
        <v>50.5</v>
      </c>
      <c r="N14" s="2">
        <v>1</v>
      </c>
    </row>
    <row r="15" spans="1:14" ht="14.4" x14ac:dyDescent="0.3">
      <c r="A15" s="84"/>
      <c r="B15" s="60"/>
      <c r="C15" s="43" t="s">
        <v>47</v>
      </c>
      <c r="D15" s="5" t="s">
        <v>52</v>
      </c>
      <c r="E15" s="17">
        <v>19.45</v>
      </c>
      <c r="F15" s="17">
        <v>18.7</v>
      </c>
      <c r="G15" s="14">
        <f>IF(AND(E15="",F15=""),"",MAX(E15,F15))</f>
        <v>19.45</v>
      </c>
      <c r="H15" s="54"/>
      <c r="J15" s="34" t="s">
        <v>20</v>
      </c>
      <c r="K15" s="9" t="str">
        <v>LEDA 2</v>
      </c>
      <c r="L15" s="26">
        <f t="shared" si="0"/>
        <v>49.2</v>
      </c>
      <c r="N15" s="2">
        <v>1</v>
      </c>
    </row>
    <row r="16" spans="1:14" ht="14.4" x14ac:dyDescent="0.3">
      <c r="A16" s="72"/>
      <c r="B16" s="73"/>
      <c r="C16" s="73"/>
      <c r="D16" s="73"/>
      <c r="E16" s="74"/>
      <c r="F16" s="74"/>
      <c r="G16" s="75"/>
      <c r="H16" s="76"/>
      <c r="J16" s="34" t="s">
        <v>21</v>
      </c>
      <c r="K16" s="9" t="str">
        <v>AURA XR</v>
      </c>
      <c r="L16" s="26">
        <f t="shared" si="0"/>
        <v>49.05</v>
      </c>
      <c r="N16" s="2">
        <v>1</v>
      </c>
    </row>
    <row r="17" spans="1:14" ht="14.4" x14ac:dyDescent="0.3">
      <c r="A17" s="82" t="s">
        <v>14</v>
      </c>
      <c r="B17" s="58" t="s">
        <v>48</v>
      </c>
      <c r="C17" s="43" t="s">
        <v>37</v>
      </c>
      <c r="D17" s="5" t="s">
        <v>53</v>
      </c>
      <c r="E17" s="17">
        <v>15.2</v>
      </c>
      <c r="F17" s="17">
        <v>15.75</v>
      </c>
      <c r="G17" s="14">
        <f>IF(AND(E17="",F17=""),"",MAX(E17,F17))</f>
        <v>15.75</v>
      </c>
      <c r="H17" s="52">
        <f>SUM(G17:G19)</f>
        <v>47.15</v>
      </c>
      <c r="J17" s="34" t="s">
        <v>24</v>
      </c>
      <c r="K17" s="9" t="str">
        <v>KRG SIRENA ZADAR</v>
      </c>
      <c r="L17" s="26">
        <f t="shared" si="0"/>
        <v>48.95</v>
      </c>
      <c r="N17" s="2">
        <v>1</v>
      </c>
    </row>
    <row r="18" spans="1:14" ht="14.4" x14ac:dyDescent="0.3">
      <c r="A18" s="83"/>
      <c r="B18" s="59"/>
      <c r="C18" s="43" t="s">
        <v>38</v>
      </c>
      <c r="D18" s="5" t="s">
        <v>51</v>
      </c>
      <c r="E18" s="17">
        <v>14.9</v>
      </c>
      <c r="F18" s="17">
        <v>14.3</v>
      </c>
      <c r="G18" s="14">
        <f>IF(AND(E18="",F18=""),"",MAX(E18,F18))</f>
        <v>14.9</v>
      </c>
      <c r="H18" s="53"/>
      <c r="J18" s="34" t="s">
        <v>25</v>
      </c>
      <c r="K18" s="9" t="str">
        <v>GK MAKSIMIR 1</v>
      </c>
      <c r="L18" s="26">
        <f t="shared" si="0"/>
        <v>47.15</v>
      </c>
      <c r="N18" s="2">
        <v>1</v>
      </c>
    </row>
    <row r="19" spans="1:14" ht="14.4" x14ac:dyDescent="0.3">
      <c r="A19" s="84"/>
      <c r="B19" s="60"/>
      <c r="C19" s="43" t="s">
        <v>49</v>
      </c>
      <c r="D19" s="5" t="s">
        <v>52</v>
      </c>
      <c r="E19" s="17">
        <v>14.25</v>
      </c>
      <c r="F19" s="17">
        <v>16.5</v>
      </c>
      <c r="G19" s="14">
        <f>IF(AND(E19="",F19=""),"",MAX(E19,F19))</f>
        <v>16.5</v>
      </c>
      <c r="H19" s="54"/>
      <c r="J19" s="34" t="s">
        <v>27</v>
      </c>
      <c r="K19" s="9" t="str">
        <v>LEDA 4</v>
      </c>
      <c r="L19" s="26">
        <f t="shared" si="0"/>
        <v>46.2</v>
      </c>
      <c r="N19" s="2">
        <v>1</v>
      </c>
    </row>
    <row r="20" spans="1:14" ht="14.4" x14ac:dyDescent="0.3">
      <c r="A20" s="72"/>
      <c r="B20" s="73"/>
      <c r="C20" s="73"/>
      <c r="D20" s="73"/>
      <c r="E20" s="74"/>
      <c r="F20" s="74"/>
      <c r="G20" s="75"/>
      <c r="H20" s="76"/>
      <c r="J20" s="34" t="s">
        <v>28</v>
      </c>
      <c r="K20" s="9" t="str">
        <v>LEDA 6</v>
      </c>
      <c r="L20" s="26">
        <f t="shared" si="0"/>
        <v>45.85</v>
      </c>
      <c r="N20" s="2">
        <v>1</v>
      </c>
    </row>
    <row r="21" spans="1:14" ht="14.4" x14ac:dyDescent="0.3">
      <c r="A21" s="82" t="s">
        <v>17</v>
      </c>
      <c r="B21" s="69" t="s">
        <v>112</v>
      </c>
      <c r="C21" s="43" t="s">
        <v>113</v>
      </c>
      <c r="D21" s="5" t="s">
        <v>53</v>
      </c>
      <c r="E21" s="17">
        <v>13.35</v>
      </c>
      <c r="F21" s="17">
        <v>13.05</v>
      </c>
      <c r="G21" s="14">
        <f>IF(AND(E21="",F21=""),"",MAX(E21,F21))</f>
        <v>13.35</v>
      </c>
      <c r="H21" s="52">
        <f>SUM(G21:G23)</f>
        <v>45.7</v>
      </c>
      <c r="J21" s="34" t="s">
        <v>30</v>
      </c>
      <c r="K21" s="9" t="str">
        <v>KRŠG RUSOLICE TROGIR</v>
      </c>
      <c r="L21" s="26">
        <f t="shared" si="0"/>
        <v>45.7</v>
      </c>
      <c r="N21" s="2">
        <v>1</v>
      </c>
    </row>
    <row r="22" spans="1:14" ht="14.4" x14ac:dyDescent="0.3">
      <c r="A22" s="83"/>
      <c r="B22" s="70"/>
      <c r="C22" s="43" t="s">
        <v>114</v>
      </c>
      <c r="D22" s="5" t="s">
        <v>115</v>
      </c>
      <c r="E22" s="17">
        <v>14.8</v>
      </c>
      <c r="F22" s="17">
        <v>14.2</v>
      </c>
      <c r="G22" s="14">
        <f>IF(AND(E22="",F22=""),"",MAX(E22,F22))</f>
        <v>14.8</v>
      </c>
      <c r="H22" s="53"/>
      <c r="J22" s="34" t="s">
        <v>31</v>
      </c>
      <c r="K22" s="9" t="str">
        <v>LEDA 5</v>
      </c>
      <c r="L22" s="26">
        <f t="shared" si="0"/>
        <v>45.6</v>
      </c>
      <c r="N22" s="2">
        <v>1</v>
      </c>
    </row>
    <row r="23" spans="1:14" ht="14.4" x14ac:dyDescent="0.3">
      <c r="A23" s="84"/>
      <c r="B23" s="71"/>
      <c r="C23" s="43" t="s">
        <v>116</v>
      </c>
      <c r="D23" s="5" t="s">
        <v>71</v>
      </c>
      <c r="E23" s="17">
        <v>17.55</v>
      </c>
      <c r="F23" s="17">
        <v>16.850000000000001</v>
      </c>
      <c r="G23" s="14">
        <f>IF(AND(E23="",F23=""),"",MAX(E23,F23))</f>
        <v>17.55</v>
      </c>
      <c r="H23" s="54"/>
      <c r="J23" s="34" t="s">
        <v>33</v>
      </c>
      <c r="K23" s="9" t="str">
        <v>KRSG POREČ 2</v>
      </c>
      <c r="L23" s="26">
        <f t="shared" si="0"/>
        <v>45.5</v>
      </c>
      <c r="N23" s="2">
        <v>1</v>
      </c>
    </row>
    <row r="24" spans="1:14" ht="14.4" x14ac:dyDescent="0.3">
      <c r="A24" s="72"/>
      <c r="B24" s="73"/>
      <c r="C24" s="73"/>
      <c r="D24" s="73"/>
      <c r="E24" s="74"/>
      <c r="F24" s="74"/>
      <c r="G24" s="75"/>
      <c r="H24" s="76"/>
      <c r="J24" s="35" t="s">
        <v>34</v>
      </c>
      <c r="K24" s="10" t="str">
        <v>KRŠG FLORAMYE</v>
      </c>
      <c r="L24" s="26">
        <f t="shared" ref="L24:L28" si="1">IFERROR(VLOOKUP(K24,$M$70:$N$89,2,FALSE),"")</f>
        <v>43.75</v>
      </c>
      <c r="N24" s="2">
        <v>1</v>
      </c>
    </row>
    <row r="25" spans="1:14" ht="14.4" x14ac:dyDescent="0.3">
      <c r="A25" s="85" t="s">
        <v>18</v>
      </c>
      <c r="B25" s="58" t="s">
        <v>117</v>
      </c>
      <c r="C25" s="43" t="s">
        <v>118</v>
      </c>
      <c r="D25" s="5" t="s">
        <v>54</v>
      </c>
      <c r="E25" s="17">
        <v>18.399999999999999</v>
      </c>
      <c r="F25" s="17">
        <v>15.75</v>
      </c>
      <c r="G25" s="14">
        <f>IF(AND(E25="",F25=""),"",MAX(E25,F25))</f>
        <v>18.399999999999999</v>
      </c>
      <c r="H25" s="52">
        <f>SUM(G25:G27)</f>
        <v>51.4</v>
      </c>
      <c r="J25" s="36">
        <v>17</v>
      </c>
      <c r="K25" s="30" t="str">
        <v>KRSG POREČ 3</v>
      </c>
      <c r="L25" s="26">
        <f t="shared" si="1"/>
        <v>42.2</v>
      </c>
      <c r="N25" s="2">
        <v>1</v>
      </c>
    </row>
    <row r="26" spans="1:14" ht="14.4" x14ac:dyDescent="0.3">
      <c r="A26" s="85"/>
      <c r="B26" s="59"/>
      <c r="C26" s="43" t="s">
        <v>119</v>
      </c>
      <c r="D26" s="5" t="s">
        <v>53</v>
      </c>
      <c r="E26" s="17">
        <v>16.45</v>
      </c>
      <c r="F26" s="17">
        <v>16.5</v>
      </c>
      <c r="G26" s="14">
        <f>IF(AND(E26="",F26=""),"",MAX(E26,F26))</f>
        <v>16.5</v>
      </c>
      <c r="H26" s="53"/>
      <c r="J26" s="36">
        <v>18</v>
      </c>
      <c r="K26" s="30" t="str">
        <v>KRG NEBO</v>
      </c>
      <c r="L26" s="26">
        <f t="shared" si="1"/>
        <v>37.799999999999997</v>
      </c>
      <c r="N26" s="2">
        <v>1</v>
      </c>
    </row>
    <row r="27" spans="1:14" ht="14.4" x14ac:dyDescent="0.3">
      <c r="A27" s="85"/>
      <c r="B27" s="60"/>
      <c r="C27" s="43" t="s">
        <v>120</v>
      </c>
      <c r="D27" s="5" t="s">
        <v>106</v>
      </c>
      <c r="E27" s="17">
        <v>15.8</v>
      </c>
      <c r="F27" s="17">
        <v>16.5</v>
      </c>
      <c r="G27" s="14">
        <f>IF(AND(E27="",F27=""),"",MAX(E27,F27))</f>
        <v>16.5</v>
      </c>
      <c r="H27" s="54"/>
      <c r="J27" s="36">
        <v>19</v>
      </c>
      <c r="K27" s="30" t="str">
        <v>A</v>
      </c>
      <c r="L27" s="26">
        <f t="shared" si="1"/>
        <v>0</v>
      </c>
      <c r="N27" s="2">
        <v>1</v>
      </c>
    </row>
    <row r="28" spans="1:14" ht="14.4" x14ac:dyDescent="0.3">
      <c r="A28" s="72"/>
      <c r="B28" s="73"/>
      <c r="C28" s="73"/>
      <c r="D28" s="73"/>
      <c r="E28" s="74"/>
      <c r="F28" s="74"/>
      <c r="G28" s="75"/>
      <c r="H28" s="76"/>
      <c r="J28" s="36">
        <v>20</v>
      </c>
      <c r="K28" s="30" t="str">
        <v>B</v>
      </c>
      <c r="L28" s="26">
        <f t="shared" si="1"/>
        <v>0</v>
      </c>
      <c r="N28" s="2">
        <v>1</v>
      </c>
    </row>
    <row r="29" spans="1:14" ht="14.4" x14ac:dyDescent="0.3">
      <c r="A29" s="85" t="s">
        <v>20</v>
      </c>
      <c r="B29" s="58" t="s">
        <v>12</v>
      </c>
      <c r="C29" s="43" t="s">
        <v>16</v>
      </c>
      <c r="D29" s="5" t="s">
        <v>51</v>
      </c>
      <c r="E29" s="17">
        <v>16.2</v>
      </c>
      <c r="F29" s="17">
        <v>12.7</v>
      </c>
      <c r="G29" s="14">
        <f>IF(AND(E29="",F29=""),"",MAX(E29,F29))</f>
        <v>16.2</v>
      </c>
      <c r="H29" s="52">
        <f>SUM(G29:G31)</f>
        <v>51.3</v>
      </c>
      <c r="J29" s="8"/>
      <c r="K29" s="8"/>
      <c r="L29" s="22"/>
      <c r="N29" s="2">
        <v>1</v>
      </c>
    </row>
    <row r="30" spans="1:14" ht="14.4" x14ac:dyDescent="0.3">
      <c r="A30" s="85"/>
      <c r="B30" s="59"/>
      <c r="C30" s="43" t="s">
        <v>23</v>
      </c>
      <c r="D30" s="5" t="s">
        <v>51</v>
      </c>
      <c r="E30" s="17">
        <v>16.45</v>
      </c>
      <c r="F30" s="17">
        <v>16.25</v>
      </c>
      <c r="G30" s="14">
        <f>IF(AND(E30="",F30=""),"",MAX(E30,F30))</f>
        <v>16.45</v>
      </c>
      <c r="H30" s="53"/>
      <c r="J30" s="3"/>
      <c r="K30" s="3"/>
      <c r="L30" s="21"/>
      <c r="N30" s="2">
        <v>1</v>
      </c>
    </row>
    <row r="31" spans="1:14" ht="14.4" x14ac:dyDescent="0.3">
      <c r="A31" s="85"/>
      <c r="B31" s="60"/>
      <c r="C31" s="43" t="s">
        <v>26</v>
      </c>
      <c r="D31" s="5" t="s">
        <v>54</v>
      </c>
      <c r="E31" s="17">
        <v>18.3</v>
      </c>
      <c r="F31" s="17">
        <v>18.649999999999999</v>
      </c>
      <c r="G31" s="14">
        <f>IF(AND(E31="",F31=""),"",MAX(E31,F31))</f>
        <v>18.649999999999999</v>
      </c>
      <c r="H31" s="54"/>
      <c r="J31" s="3"/>
      <c r="K31" s="3"/>
      <c r="L31" s="21"/>
      <c r="N31" s="2">
        <v>1</v>
      </c>
    </row>
    <row r="32" spans="1:14" ht="14.4" x14ac:dyDescent="0.3">
      <c r="A32" s="72"/>
      <c r="B32" s="73"/>
      <c r="C32" s="73"/>
      <c r="D32" s="73"/>
      <c r="E32" s="74"/>
      <c r="F32" s="74"/>
      <c r="G32" s="75"/>
      <c r="H32" s="76"/>
      <c r="J32" s="3"/>
      <c r="K32" s="3"/>
      <c r="L32" s="21"/>
      <c r="N32" s="2">
        <v>1</v>
      </c>
    </row>
    <row r="33" spans="1:14" ht="14.4" x14ac:dyDescent="0.3">
      <c r="A33" s="85" t="s">
        <v>21</v>
      </c>
      <c r="B33" s="58" t="s">
        <v>15</v>
      </c>
      <c r="C33" s="43" t="s">
        <v>50</v>
      </c>
      <c r="D33" s="5" t="s">
        <v>55</v>
      </c>
      <c r="E33" s="17">
        <v>15.25</v>
      </c>
      <c r="F33" s="17">
        <v>14.9</v>
      </c>
      <c r="G33" s="14">
        <f>IF(AND(E33="",F33=""),"",MAX(E33,F33))</f>
        <v>15.25</v>
      </c>
      <c r="H33" s="52">
        <f>SUM(G33:G35)</f>
        <v>49.2</v>
      </c>
      <c r="J33" s="3"/>
      <c r="K33" s="3"/>
      <c r="L33" s="21"/>
      <c r="N33" s="2">
        <v>1</v>
      </c>
    </row>
    <row r="34" spans="1:14" ht="14.4" x14ac:dyDescent="0.3">
      <c r="A34" s="85"/>
      <c r="B34" s="59"/>
      <c r="C34" s="43" t="s">
        <v>67</v>
      </c>
      <c r="D34" s="5" t="s">
        <v>55</v>
      </c>
      <c r="E34" s="17">
        <v>15.35</v>
      </c>
      <c r="F34" s="17">
        <v>15.9</v>
      </c>
      <c r="G34" s="14">
        <f>IF(AND(E34="",F34=""),"",MAX(E34,F34))</f>
        <v>15.9</v>
      </c>
      <c r="H34" s="53"/>
      <c r="J34" s="8"/>
      <c r="K34" s="8"/>
      <c r="L34" s="22"/>
      <c r="N34" s="2">
        <v>1</v>
      </c>
    </row>
    <row r="35" spans="1:14" ht="14.4" x14ac:dyDescent="0.3">
      <c r="A35" s="85"/>
      <c r="B35" s="60"/>
      <c r="C35" s="43" t="s">
        <v>19</v>
      </c>
      <c r="D35" s="5" t="s">
        <v>52</v>
      </c>
      <c r="E35" s="17">
        <v>16.05</v>
      </c>
      <c r="F35" s="17">
        <v>18.05</v>
      </c>
      <c r="G35" s="14">
        <f>IF(AND(E35="",F35=""),"",MAX(E35,F35))</f>
        <v>18.05</v>
      </c>
      <c r="H35" s="54"/>
      <c r="J35" s="3"/>
      <c r="K35" s="3"/>
      <c r="L35" s="21"/>
      <c r="N35" s="2">
        <v>1</v>
      </c>
    </row>
    <row r="36" spans="1:14" ht="14.4" x14ac:dyDescent="0.3">
      <c r="A36" s="72"/>
      <c r="B36" s="73"/>
      <c r="C36" s="73"/>
      <c r="D36" s="73"/>
      <c r="E36" s="74"/>
      <c r="F36" s="74"/>
      <c r="G36" s="75"/>
      <c r="H36" s="76"/>
      <c r="J36" s="3"/>
      <c r="K36" s="3"/>
      <c r="L36" s="21"/>
      <c r="N36" s="2">
        <v>1</v>
      </c>
    </row>
    <row r="37" spans="1:14" ht="14.4" x14ac:dyDescent="0.3">
      <c r="A37" s="61">
        <v>9</v>
      </c>
      <c r="B37" s="58" t="s">
        <v>22</v>
      </c>
      <c r="C37" s="43" t="s">
        <v>68</v>
      </c>
      <c r="D37" s="5" t="s">
        <v>51</v>
      </c>
      <c r="E37" s="17">
        <v>17.75</v>
      </c>
      <c r="F37" s="17">
        <v>12.95</v>
      </c>
      <c r="G37" s="14">
        <f>IF(AND(E37="",F37=""),"",MAX(E37,F37))</f>
        <v>17.75</v>
      </c>
      <c r="H37" s="52">
        <f>SUM(G37:G39)</f>
        <v>50.5</v>
      </c>
      <c r="N37" s="2">
        <v>1</v>
      </c>
    </row>
    <row r="38" spans="1:14" ht="14.4" x14ac:dyDescent="0.3">
      <c r="A38" s="61"/>
      <c r="B38" s="59"/>
      <c r="C38" s="43" t="s">
        <v>69</v>
      </c>
      <c r="D38" s="5" t="s">
        <v>56</v>
      </c>
      <c r="E38" s="17">
        <v>14.6</v>
      </c>
      <c r="F38" s="17"/>
      <c r="G38" s="14">
        <f>IF(AND(E38="",F38=""),"",MAX(E38,F38))</f>
        <v>14.6</v>
      </c>
      <c r="H38" s="53"/>
      <c r="N38" s="2">
        <v>1</v>
      </c>
    </row>
    <row r="39" spans="1:14" ht="14.4" x14ac:dyDescent="0.3">
      <c r="A39" s="61"/>
      <c r="B39" s="60"/>
      <c r="C39" s="43" t="s">
        <v>32</v>
      </c>
      <c r="D39" s="5" t="s">
        <v>52</v>
      </c>
      <c r="E39" s="17">
        <v>18.149999999999999</v>
      </c>
      <c r="F39" s="17">
        <v>16.5</v>
      </c>
      <c r="G39" s="14">
        <f>IF(AND(E39="",F39=""),"",MAX(E39,F39))</f>
        <v>18.149999999999999</v>
      </c>
      <c r="H39" s="54"/>
      <c r="N39" s="2">
        <v>1</v>
      </c>
    </row>
    <row r="40" spans="1:14" ht="14.4" x14ac:dyDescent="0.3">
      <c r="A40" s="48"/>
      <c r="B40" s="6"/>
      <c r="C40" s="6"/>
      <c r="D40" s="6"/>
      <c r="E40" s="18"/>
      <c r="F40" s="18"/>
      <c r="G40" s="15"/>
      <c r="H40" s="47"/>
      <c r="N40" s="2">
        <v>1</v>
      </c>
    </row>
    <row r="41" spans="1:14" ht="14.4" x14ac:dyDescent="0.3">
      <c r="A41" s="61">
        <v>10</v>
      </c>
      <c r="B41" s="58" t="s">
        <v>29</v>
      </c>
      <c r="C41" s="43" t="s">
        <v>70</v>
      </c>
      <c r="D41" s="5" t="s">
        <v>71</v>
      </c>
      <c r="E41" s="17">
        <v>17.399999999999999</v>
      </c>
      <c r="F41" s="17">
        <v>17.3</v>
      </c>
      <c r="G41" s="14">
        <f>IF(AND(E41="",F41=""),"",MAX(E41,F41))</f>
        <v>17.399999999999999</v>
      </c>
      <c r="H41" s="52">
        <f>SUM(G41:G43)</f>
        <v>46.199999999999996</v>
      </c>
      <c r="N41" s="2">
        <v>1</v>
      </c>
    </row>
    <row r="42" spans="1:14" ht="14.4" x14ac:dyDescent="0.3">
      <c r="A42" s="61"/>
      <c r="B42" s="59"/>
      <c r="C42" s="43" t="s">
        <v>72</v>
      </c>
      <c r="D42" s="5" t="s">
        <v>51</v>
      </c>
      <c r="E42" s="17">
        <v>14.5</v>
      </c>
      <c r="F42" s="17">
        <v>15.2</v>
      </c>
      <c r="G42" s="14">
        <f>IF(AND(E42="",F42=""),"",MAX(E42,F42))</f>
        <v>15.2</v>
      </c>
      <c r="H42" s="53"/>
      <c r="N42" s="2">
        <v>1</v>
      </c>
    </row>
    <row r="43" spans="1:14" ht="14.4" x14ac:dyDescent="0.3">
      <c r="A43" s="61"/>
      <c r="B43" s="60"/>
      <c r="C43" s="43" t="s">
        <v>73</v>
      </c>
      <c r="D43" s="5" t="s">
        <v>56</v>
      </c>
      <c r="E43" s="17">
        <v>13.6</v>
      </c>
      <c r="F43" s="17"/>
      <c r="G43" s="14">
        <f>IF(AND(E43="",F43=""),"",MAX(E43,F43))</f>
        <v>13.6</v>
      </c>
      <c r="H43" s="54"/>
      <c r="N43" s="2">
        <v>1</v>
      </c>
    </row>
    <row r="44" spans="1:14" ht="14.4" x14ac:dyDescent="0.3">
      <c r="A44" s="72"/>
      <c r="B44" s="73"/>
      <c r="C44" s="73"/>
      <c r="D44" s="73"/>
      <c r="E44" s="74"/>
      <c r="F44" s="74"/>
      <c r="G44" s="75"/>
      <c r="H44" s="76"/>
      <c r="N44" s="2">
        <v>1</v>
      </c>
    </row>
    <row r="45" spans="1:14" ht="14.4" x14ac:dyDescent="0.3">
      <c r="A45" s="61">
        <v>11</v>
      </c>
      <c r="B45" s="58" t="s">
        <v>35</v>
      </c>
      <c r="C45" s="43" t="s">
        <v>121</v>
      </c>
      <c r="D45" s="5" t="s">
        <v>74</v>
      </c>
      <c r="E45" s="17">
        <v>16.45</v>
      </c>
      <c r="F45" s="17">
        <v>15</v>
      </c>
      <c r="G45" s="14">
        <f>IF(AND(E45="",F45=""),"",MAX(E45,F45))</f>
        <v>16.45</v>
      </c>
      <c r="H45" s="52">
        <f>SUM(G45:G47)</f>
        <v>45.6</v>
      </c>
      <c r="N45" s="2">
        <v>1</v>
      </c>
    </row>
    <row r="46" spans="1:14" ht="14.4" x14ac:dyDescent="0.3">
      <c r="A46" s="61"/>
      <c r="B46" s="59"/>
      <c r="C46" s="43" t="s">
        <v>75</v>
      </c>
      <c r="D46" s="5" t="s">
        <v>76</v>
      </c>
      <c r="E46" s="17">
        <v>14.5</v>
      </c>
      <c r="F46" s="17">
        <v>14.05</v>
      </c>
      <c r="G46" s="14">
        <f>IF(AND(E46="",F46=""),"",MAX(E46,F46))</f>
        <v>14.5</v>
      </c>
      <c r="H46" s="53"/>
      <c r="N46" s="2">
        <v>1</v>
      </c>
    </row>
    <row r="47" spans="1:14" ht="14.4" x14ac:dyDescent="0.3">
      <c r="A47" s="61"/>
      <c r="B47" s="60"/>
      <c r="C47" s="43" t="s">
        <v>77</v>
      </c>
      <c r="D47" s="5" t="s">
        <v>78</v>
      </c>
      <c r="E47" s="17">
        <v>14.65</v>
      </c>
      <c r="F47" s="17">
        <v>13.8</v>
      </c>
      <c r="G47" s="14">
        <f>IF(AND(E47="",F47=""),"",MAX(E47,F47))</f>
        <v>14.65</v>
      </c>
      <c r="H47" s="54"/>
      <c r="N47" s="2">
        <v>1</v>
      </c>
    </row>
    <row r="48" spans="1:14" ht="14.4" x14ac:dyDescent="0.3">
      <c r="A48" s="72"/>
      <c r="B48" s="73"/>
      <c r="C48" s="73"/>
      <c r="D48" s="73"/>
      <c r="E48" s="74"/>
      <c r="F48" s="74"/>
      <c r="G48" s="75"/>
      <c r="H48" s="76"/>
      <c r="N48" s="2">
        <v>1</v>
      </c>
    </row>
    <row r="49" spans="1:14" ht="14.4" x14ac:dyDescent="0.3">
      <c r="A49" s="61">
        <v>12</v>
      </c>
      <c r="B49" s="58" t="s">
        <v>36</v>
      </c>
      <c r="C49" s="43" t="s">
        <v>79</v>
      </c>
      <c r="D49" s="5" t="s">
        <v>52</v>
      </c>
      <c r="E49" s="17">
        <v>16.75</v>
      </c>
      <c r="F49" s="17">
        <v>17.3</v>
      </c>
      <c r="G49" s="14">
        <f>IF(AND(E49="",F49=""),"",MAX(E49,F49))</f>
        <v>17.3</v>
      </c>
      <c r="H49" s="52">
        <f>SUM(G49:G51)</f>
        <v>45.85</v>
      </c>
      <c r="N49" s="2">
        <v>1</v>
      </c>
    </row>
    <row r="50" spans="1:14" ht="14.4" x14ac:dyDescent="0.3">
      <c r="A50" s="61"/>
      <c r="B50" s="59"/>
      <c r="C50" s="44" t="s">
        <v>80</v>
      </c>
      <c r="D50" s="7" t="s">
        <v>53</v>
      </c>
      <c r="E50" s="17">
        <v>14.3</v>
      </c>
      <c r="F50" s="17">
        <v>13.75</v>
      </c>
      <c r="G50" s="14">
        <f>IF(AND(E50="",F50=""),"",MAX(E50,F50))</f>
        <v>14.3</v>
      </c>
      <c r="H50" s="53"/>
      <c r="N50" s="2">
        <v>1</v>
      </c>
    </row>
    <row r="51" spans="1:14" ht="14.4" x14ac:dyDescent="0.3">
      <c r="A51" s="61"/>
      <c r="B51" s="60"/>
      <c r="C51" s="43" t="s">
        <v>81</v>
      </c>
      <c r="D51" s="5" t="s">
        <v>56</v>
      </c>
      <c r="E51" s="17">
        <v>14.25</v>
      </c>
      <c r="F51" s="17"/>
      <c r="G51" s="14">
        <f>IF(AND(E51="",F51=""),"",MAX(E51,F51))</f>
        <v>14.25</v>
      </c>
      <c r="H51" s="54"/>
      <c r="N51" s="2">
        <v>1</v>
      </c>
    </row>
    <row r="52" spans="1:14" ht="14.4" x14ac:dyDescent="0.3">
      <c r="A52" s="72"/>
      <c r="B52" s="73"/>
      <c r="C52" s="73"/>
      <c r="D52" s="73"/>
      <c r="E52" s="74"/>
      <c r="F52" s="74"/>
      <c r="G52" s="75"/>
      <c r="H52" s="76"/>
      <c r="N52" s="2">
        <v>1</v>
      </c>
    </row>
    <row r="53" spans="1:14" ht="14.4" x14ac:dyDescent="0.3">
      <c r="A53" s="61">
        <v>13</v>
      </c>
      <c r="B53" s="51" t="s">
        <v>93</v>
      </c>
      <c r="C53" s="45" t="s">
        <v>94</v>
      </c>
      <c r="D53" s="40" t="s">
        <v>95</v>
      </c>
      <c r="E53" s="17">
        <v>12.7</v>
      </c>
      <c r="F53" s="17"/>
      <c r="G53" s="14">
        <f>IF(AND(E53="",F53=""),"",MAX(E53,F53))</f>
        <v>12.7</v>
      </c>
      <c r="H53" s="52">
        <f>SUM(G53:G55)</f>
        <v>37.799999999999997</v>
      </c>
      <c r="N53" s="2">
        <v>1</v>
      </c>
    </row>
    <row r="54" spans="1:14" ht="14.4" x14ac:dyDescent="0.3">
      <c r="A54" s="61"/>
      <c r="B54" s="51"/>
      <c r="C54" s="45" t="s">
        <v>96</v>
      </c>
      <c r="D54" s="40" t="s">
        <v>51</v>
      </c>
      <c r="E54" s="17">
        <v>13.15</v>
      </c>
      <c r="F54" s="17">
        <v>11.8</v>
      </c>
      <c r="G54" s="14">
        <f>IF(AND(E54="",F54=""),"",MAX(E54,F54))</f>
        <v>13.15</v>
      </c>
      <c r="H54" s="53"/>
      <c r="N54" s="2">
        <v>1</v>
      </c>
    </row>
    <row r="55" spans="1:14" ht="14.4" x14ac:dyDescent="0.3">
      <c r="A55" s="61"/>
      <c r="B55" s="51"/>
      <c r="C55" s="45" t="s">
        <v>97</v>
      </c>
      <c r="D55" s="40" t="s">
        <v>52</v>
      </c>
      <c r="E55" s="17">
        <v>10.65</v>
      </c>
      <c r="F55" s="17">
        <v>11.95</v>
      </c>
      <c r="G55" s="14">
        <f>IF(AND(E55="",F55=""),"",MAX(E55,F55))</f>
        <v>11.95</v>
      </c>
      <c r="H55" s="54"/>
      <c r="N55" s="2">
        <v>1</v>
      </c>
    </row>
    <row r="56" spans="1:14" ht="14.4" x14ac:dyDescent="0.3">
      <c r="A56" s="72"/>
      <c r="B56" s="73"/>
      <c r="C56" s="73"/>
      <c r="D56" s="73"/>
      <c r="E56" s="74"/>
      <c r="F56" s="74"/>
      <c r="G56" s="75"/>
      <c r="H56" s="76"/>
      <c r="N56" s="2">
        <v>1</v>
      </c>
    </row>
    <row r="57" spans="1:14" ht="14.4" x14ac:dyDescent="0.3">
      <c r="A57" s="61">
        <v>14</v>
      </c>
      <c r="B57" s="51" t="s">
        <v>89</v>
      </c>
      <c r="C57" s="45" t="s">
        <v>90</v>
      </c>
      <c r="D57" s="40" t="s">
        <v>53</v>
      </c>
      <c r="E57" s="17">
        <v>12.7</v>
      </c>
      <c r="F57" s="17">
        <v>13.05</v>
      </c>
      <c r="G57" s="14">
        <f>IF(AND(E57="",F57=""),"",MAX(E57,F57))</f>
        <v>13.05</v>
      </c>
      <c r="H57" s="52">
        <f>SUM(G57:G59)</f>
        <v>43.75</v>
      </c>
      <c r="N57" s="2">
        <v>1</v>
      </c>
    </row>
    <row r="58" spans="1:14" ht="14.4" x14ac:dyDescent="0.3">
      <c r="A58" s="61"/>
      <c r="B58" s="51"/>
      <c r="C58" s="45" t="s">
        <v>91</v>
      </c>
      <c r="D58" s="40" t="s">
        <v>51</v>
      </c>
      <c r="E58" s="19">
        <v>14.15</v>
      </c>
      <c r="F58" s="19">
        <v>12.8</v>
      </c>
      <c r="G58" s="14">
        <f>IF(AND(E58="",F58=""),"",MAX(E58,F58))</f>
        <v>14.15</v>
      </c>
      <c r="H58" s="53"/>
      <c r="N58" s="2">
        <v>1</v>
      </c>
    </row>
    <row r="59" spans="1:14" ht="14.4" x14ac:dyDescent="0.3">
      <c r="A59" s="61"/>
      <c r="B59" s="51"/>
      <c r="C59" s="45" t="s">
        <v>92</v>
      </c>
      <c r="D59" s="40" t="s">
        <v>52</v>
      </c>
      <c r="E59" s="17">
        <v>15.95</v>
      </c>
      <c r="F59" s="17">
        <v>16.55</v>
      </c>
      <c r="G59" s="14">
        <f>IF(AND(E59="",F59=""),"",MAX(E59,F59))</f>
        <v>16.55</v>
      </c>
      <c r="H59" s="54"/>
      <c r="N59" s="2">
        <v>1</v>
      </c>
    </row>
    <row r="60" spans="1:14" ht="14.4" x14ac:dyDescent="0.3">
      <c r="A60" s="72"/>
      <c r="B60" s="73"/>
      <c r="C60" s="73"/>
      <c r="D60" s="73"/>
      <c r="E60" s="74"/>
      <c r="F60" s="74"/>
      <c r="G60" s="75"/>
      <c r="H60" s="76"/>
      <c r="N60" s="2">
        <v>1</v>
      </c>
    </row>
    <row r="61" spans="1:14" ht="14.4" x14ac:dyDescent="0.3">
      <c r="A61" s="61">
        <v>15</v>
      </c>
      <c r="B61" s="105" t="s">
        <v>82</v>
      </c>
      <c r="C61" s="45" t="s">
        <v>83</v>
      </c>
      <c r="D61" s="40" t="s">
        <v>84</v>
      </c>
      <c r="E61" s="107">
        <v>13.55</v>
      </c>
      <c r="F61" s="107">
        <v>13.45</v>
      </c>
      <c r="G61" s="108">
        <f>IF(AND(E61="",F61=""),"",MAX(E61,F61))</f>
        <v>13.55</v>
      </c>
      <c r="H61" s="52">
        <f>SUM(G61:G63)</f>
        <v>48.95</v>
      </c>
      <c r="N61" s="2">
        <v>1</v>
      </c>
    </row>
    <row r="62" spans="1:14" ht="15" customHeight="1" x14ac:dyDescent="0.3">
      <c r="A62" s="61"/>
      <c r="B62" s="105"/>
      <c r="C62" s="45" t="s">
        <v>85</v>
      </c>
      <c r="D62" s="40" t="s">
        <v>86</v>
      </c>
      <c r="E62" s="107">
        <v>14.75</v>
      </c>
      <c r="F62" s="107">
        <v>17.2</v>
      </c>
      <c r="G62" s="108">
        <f>IF(AND(E62="",F62=""),"",MAX(E62,F62))</f>
        <v>17.2</v>
      </c>
      <c r="H62" s="53"/>
      <c r="N62" s="2">
        <v>1</v>
      </c>
    </row>
    <row r="63" spans="1:14" ht="15" customHeight="1" x14ac:dyDescent="0.3">
      <c r="A63" s="61"/>
      <c r="B63" s="105"/>
      <c r="C63" s="45" t="s">
        <v>87</v>
      </c>
      <c r="D63" s="40" t="s">
        <v>88</v>
      </c>
      <c r="E63" s="107">
        <v>17.3</v>
      </c>
      <c r="F63" s="107">
        <v>18.2</v>
      </c>
      <c r="G63" s="108">
        <f>IF(AND(E63="",F63=""),"",MAX(E63,F63))</f>
        <v>18.2</v>
      </c>
      <c r="H63" s="54"/>
      <c r="N63" s="2">
        <v>1</v>
      </c>
    </row>
    <row r="64" spans="1:14" ht="15" customHeight="1" x14ac:dyDescent="0.3">
      <c r="A64" s="77"/>
      <c r="B64" s="78"/>
      <c r="C64" s="78"/>
      <c r="D64" s="78"/>
      <c r="E64" s="79"/>
      <c r="F64" s="79"/>
      <c r="G64" s="80"/>
      <c r="H64" s="81"/>
      <c r="N64" s="2">
        <v>1</v>
      </c>
    </row>
    <row r="65" spans="1:14" ht="15" customHeight="1" x14ac:dyDescent="0.3">
      <c r="A65" s="61">
        <v>16</v>
      </c>
      <c r="B65" s="51" t="s">
        <v>98</v>
      </c>
      <c r="C65" s="45" t="s">
        <v>99</v>
      </c>
      <c r="D65" s="40" t="s">
        <v>88</v>
      </c>
      <c r="E65" s="107">
        <v>19.399999999999999</v>
      </c>
      <c r="F65" s="107">
        <v>20</v>
      </c>
      <c r="G65" s="107">
        <f>IF(AND(E65="",F65=""),"",MAX(E65,F65))</f>
        <v>20</v>
      </c>
      <c r="H65" s="52">
        <f>SUM(G65:G67)</f>
        <v>50.95</v>
      </c>
      <c r="N65" s="2">
        <v>1</v>
      </c>
    </row>
    <row r="66" spans="1:14" ht="15" customHeight="1" x14ac:dyDescent="0.3">
      <c r="A66" s="61"/>
      <c r="B66" s="51"/>
      <c r="C66" s="45" t="s">
        <v>100</v>
      </c>
      <c r="D66" s="40" t="s">
        <v>53</v>
      </c>
      <c r="E66" s="107">
        <v>15.4</v>
      </c>
      <c r="F66" s="107">
        <v>14.5</v>
      </c>
      <c r="G66" s="108">
        <f>IF(AND(E66="",F66=""),"",MAX(E66,F66))</f>
        <v>15.4</v>
      </c>
      <c r="H66" s="53"/>
      <c r="N66" s="2">
        <v>1</v>
      </c>
    </row>
    <row r="67" spans="1:14" ht="15" customHeight="1" x14ac:dyDescent="0.3">
      <c r="A67" s="61"/>
      <c r="B67" s="51"/>
      <c r="C67" s="45" t="s">
        <v>101</v>
      </c>
      <c r="D67" s="40" t="s">
        <v>53</v>
      </c>
      <c r="E67" s="107">
        <v>15.55</v>
      </c>
      <c r="F67" s="107">
        <v>14</v>
      </c>
      <c r="G67" s="108">
        <f>IF(AND(E67="",F67=""),"",MAX(E67,F67))</f>
        <v>15.55</v>
      </c>
      <c r="H67" s="54"/>
      <c r="N67" s="2">
        <v>1</v>
      </c>
    </row>
    <row r="68" spans="1:14" ht="15" customHeight="1" x14ac:dyDescent="0.3">
      <c r="A68" s="95"/>
      <c r="B68" s="96"/>
      <c r="C68" s="96"/>
      <c r="D68" s="96"/>
      <c r="E68" s="97"/>
      <c r="F68" s="97"/>
      <c r="G68" s="98"/>
      <c r="H68" s="76"/>
      <c r="N68" s="2">
        <v>1</v>
      </c>
    </row>
    <row r="69" spans="1:14" ht="15" customHeight="1" x14ac:dyDescent="0.3">
      <c r="A69" s="104">
        <v>17</v>
      </c>
      <c r="B69" s="51" t="s">
        <v>107</v>
      </c>
      <c r="C69" s="45" t="s">
        <v>102</v>
      </c>
      <c r="D69" s="40" t="s">
        <v>103</v>
      </c>
      <c r="E69" s="46">
        <v>18.05</v>
      </c>
      <c r="F69" s="46">
        <v>18.25</v>
      </c>
      <c r="G69" s="41">
        <f>IF(AND(E69="",F69=""),"",MAX(E69,F69))</f>
        <v>18.25</v>
      </c>
      <c r="H69" s="106">
        <f>SUM(G69:G71)</f>
        <v>45.5</v>
      </c>
    </row>
    <row r="70" spans="1:14" ht="15" customHeight="1" x14ac:dyDescent="0.3">
      <c r="A70" s="104"/>
      <c r="B70" s="51"/>
      <c r="C70" s="45" t="s">
        <v>104</v>
      </c>
      <c r="D70" s="40" t="s">
        <v>56</v>
      </c>
      <c r="E70" s="107">
        <v>12.95</v>
      </c>
      <c r="F70" s="107"/>
      <c r="G70" s="108">
        <f>IF(AND(E70="",F70=""),"",MAX(E70,F70))</f>
        <v>12.95</v>
      </c>
      <c r="H70" s="106"/>
      <c r="M70" t="str">
        <f>B5</f>
        <v>AURA XA</v>
      </c>
      <c r="N70" s="16">
        <f>IFERROR(IF(COUNTA(G5:G7)=3,ROUND(SUM(G5:G7),3),""),"")</f>
        <v>57.6</v>
      </c>
    </row>
    <row r="71" spans="1:14" ht="15" customHeight="1" x14ac:dyDescent="0.3">
      <c r="A71" s="104"/>
      <c r="B71" s="51"/>
      <c r="C71" s="45" t="s">
        <v>105</v>
      </c>
      <c r="D71" s="40" t="s">
        <v>106</v>
      </c>
      <c r="E71" s="107">
        <v>14.1</v>
      </c>
      <c r="F71" s="107">
        <v>14.3</v>
      </c>
      <c r="G71" s="108">
        <f>IF(AND(E71="",F71=""),"",MAX(E71,F71))</f>
        <v>14.3</v>
      </c>
      <c r="H71" s="106"/>
      <c r="M71" t="str">
        <f>B9</f>
        <v>AURA XR</v>
      </c>
      <c r="N71" s="16">
        <f>IFERROR(IF(COUNTA(G9:G11)=3,ROUND(SUM(G9:G11),3),""),"")</f>
        <v>49.05</v>
      </c>
    </row>
    <row r="72" spans="1:14" ht="15" customHeight="1" x14ac:dyDescent="0.3">
      <c r="A72" s="99"/>
      <c r="B72" s="100"/>
      <c r="C72" s="100"/>
      <c r="D72" s="100"/>
      <c r="E72" s="101"/>
      <c r="F72" s="101"/>
      <c r="G72" s="102"/>
      <c r="H72" s="103"/>
      <c r="M72" s="50" t="str">
        <f>B13</f>
        <v>AURA XU</v>
      </c>
      <c r="N72" s="16">
        <f>IFERROR(IF(COUNTA(G13:G15)=3,ROUND(SUM(G13:G15),3),""),"")</f>
        <v>55.05</v>
      </c>
    </row>
    <row r="73" spans="1:14" ht="15" customHeight="1" x14ac:dyDescent="0.3">
      <c r="A73" s="93">
        <v>18</v>
      </c>
      <c r="B73" s="51" t="s">
        <v>108</v>
      </c>
      <c r="C73" s="45" t="s">
        <v>109</v>
      </c>
      <c r="D73" s="40" t="s">
        <v>103</v>
      </c>
      <c r="E73" s="46">
        <v>15.55</v>
      </c>
      <c r="F73" s="46">
        <v>15.35</v>
      </c>
      <c r="G73" s="41">
        <f>IF(AND(E73="",F73=""),"",MAX(E73,F73))</f>
        <v>15.55</v>
      </c>
      <c r="H73" s="86">
        <f>SUM(G73:G75)</f>
        <v>42.2</v>
      </c>
      <c r="M73" t="str">
        <f>B17</f>
        <v>GK MAKSIMIR 1</v>
      </c>
      <c r="N73" s="16">
        <f>IFERROR(IF(COUNTA(G17:G19)=3,ROUND(SUM(G17:G19),3),""),"")</f>
        <v>47.15</v>
      </c>
    </row>
    <row r="74" spans="1:14" ht="15" customHeight="1" x14ac:dyDescent="0.3">
      <c r="A74" s="93"/>
      <c r="B74" s="51"/>
      <c r="C74" s="45" t="s">
        <v>110</v>
      </c>
      <c r="D74" s="40" t="s">
        <v>56</v>
      </c>
      <c r="E74" s="107">
        <v>12.15</v>
      </c>
      <c r="F74" s="107"/>
      <c r="G74" s="108">
        <f>IF(AND(E74="",F74=""),"",MAX(E74,F74))</f>
        <v>12.15</v>
      </c>
      <c r="H74" s="86"/>
      <c r="M74" t="str">
        <f>B21</f>
        <v>KRŠG RUSOLICE TROGIR</v>
      </c>
      <c r="N74" s="16">
        <f>IFERROR(IF(COUNTA(G21:G23)=3,ROUND(SUM(G21:G23),3),""),"")</f>
        <v>45.7</v>
      </c>
    </row>
    <row r="75" spans="1:14" ht="15" customHeight="1" x14ac:dyDescent="0.3">
      <c r="A75" s="93"/>
      <c r="B75" s="51"/>
      <c r="C75" s="45" t="s">
        <v>111</v>
      </c>
      <c r="D75" s="40" t="s">
        <v>106</v>
      </c>
      <c r="E75" s="107">
        <v>13.3</v>
      </c>
      <c r="F75" s="107">
        <v>14.5</v>
      </c>
      <c r="G75" s="108">
        <f>IF(AND(E75="",F75=""),"",MAX(E75,F75))</f>
        <v>14.5</v>
      </c>
      <c r="H75" s="86"/>
      <c r="M75" s="50" t="str">
        <f>B25</f>
        <v>GK VINDIJA</v>
      </c>
      <c r="N75" s="16">
        <f>IFERROR(IF(COUNTA(G25:G27)=3,ROUND(SUM(G25:G27),3),""),"")</f>
        <v>51.4</v>
      </c>
    </row>
    <row r="76" spans="1:14" ht="15" customHeight="1" x14ac:dyDescent="0.3">
      <c r="A76" s="99"/>
      <c r="B76" s="100"/>
      <c r="C76" s="100"/>
      <c r="D76" s="100"/>
      <c r="E76" s="101"/>
      <c r="F76" s="101"/>
      <c r="G76" s="102"/>
      <c r="H76" s="103"/>
      <c r="M76" s="50" t="str">
        <f>B29</f>
        <v>LEDA 1</v>
      </c>
      <c r="N76" s="16">
        <f>IFERROR(IF(COUNTA(G29:G31)=3,ROUND(SUM(G29:G31),3),""),"")</f>
        <v>51.3</v>
      </c>
    </row>
    <row r="77" spans="1:14" ht="15" customHeight="1" x14ac:dyDescent="0.3">
      <c r="A77" s="93">
        <v>19</v>
      </c>
      <c r="B77" s="51" t="s">
        <v>62</v>
      </c>
      <c r="C77" s="45"/>
      <c r="D77" s="40"/>
      <c r="E77" s="46"/>
      <c r="F77" s="46"/>
      <c r="G77" s="41" t="str">
        <f>IF(AND(E77="",F77=""),"",MAX(E77,F77))</f>
        <v/>
      </c>
      <c r="H77" s="86">
        <f>SUM(G77:G79)</f>
        <v>0</v>
      </c>
      <c r="M77" s="50" t="str">
        <f>B33</f>
        <v>LEDA 2</v>
      </c>
      <c r="N77" s="16">
        <f>IFERROR(IF(COUNTA(G33:G35)=3,ROUND(SUM(G33:G35),3),""),"")</f>
        <v>49.2</v>
      </c>
    </row>
    <row r="78" spans="1:14" ht="15" customHeight="1" x14ac:dyDescent="0.3">
      <c r="A78" s="93"/>
      <c r="B78" s="51"/>
      <c r="C78" s="45"/>
      <c r="D78" s="40"/>
      <c r="E78" s="46"/>
      <c r="F78" s="46"/>
      <c r="G78" s="41" t="str">
        <f>IF(AND(E78="",F78=""),"",MAX(E78,F78))</f>
        <v/>
      </c>
      <c r="H78" s="86"/>
      <c r="M78" s="50" t="str">
        <f>B37</f>
        <v>LEDA 3</v>
      </c>
      <c r="N78" s="16">
        <f>IFERROR(IF(COUNTA(G37:G39)=3,ROUND(SUM(G37:G39),3),""),"")</f>
        <v>50.5</v>
      </c>
    </row>
    <row r="79" spans="1:14" ht="15" customHeight="1" x14ac:dyDescent="0.3">
      <c r="A79" s="93"/>
      <c r="B79" s="51"/>
      <c r="C79" s="45"/>
      <c r="D79" s="40"/>
      <c r="E79" s="46"/>
      <c r="F79" s="46"/>
      <c r="G79" s="41" t="str">
        <f>IF(AND(E79="",F79=""),"",MAX(E79,F79))</f>
        <v/>
      </c>
      <c r="H79" s="86"/>
      <c r="M79" s="50" t="str">
        <f>B41</f>
        <v>LEDA 4</v>
      </c>
      <c r="N79" s="16">
        <f>IFERROR(IF(COUNTA(G41:G43)=3,ROUND(SUM(G41:G43),3),""),"")</f>
        <v>46.2</v>
      </c>
    </row>
    <row r="80" spans="1:14" ht="15" customHeight="1" x14ac:dyDescent="0.3">
      <c r="A80" s="99"/>
      <c r="B80" s="100"/>
      <c r="C80" s="100"/>
      <c r="D80" s="100"/>
      <c r="E80" s="101"/>
      <c r="F80" s="101"/>
      <c r="G80" s="102"/>
      <c r="H80" s="103"/>
      <c r="M80" s="50" t="str">
        <f>B45</f>
        <v>LEDA 5</v>
      </c>
      <c r="N80" s="16">
        <f>IFERROR(IF(COUNTA(G45:G47)=3,ROUND(SUM(G45:G47),3),""),"")</f>
        <v>45.6</v>
      </c>
    </row>
    <row r="81" spans="1:14" ht="15" customHeight="1" x14ac:dyDescent="0.3">
      <c r="A81" s="93">
        <v>20</v>
      </c>
      <c r="B81" s="51" t="s">
        <v>63</v>
      </c>
      <c r="C81" s="45"/>
      <c r="D81" s="40"/>
      <c r="E81" s="46"/>
      <c r="F81" s="46"/>
      <c r="G81" s="41" t="str">
        <f>IF(AND(E81="",F81=""),"",MAX(E81,F81))</f>
        <v/>
      </c>
      <c r="H81" s="86">
        <f>SUM(G81:G83)</f>
        <v>0</v>
      </c>
      <c r="M81" s="50" t="str">
        <f>B49</f>
        <v>LEDA 6</v>
      </c>
      <c r="N81" s="16">
        <f>IFERROR(IF(COUNTA(G49:G51)=3,ROUND(SUM(G49:G51),3),""),"")</f>
        <v>45.85</v>
      </c>
    </row>
    <row r="82" spans="1:14" ht="15" customHeight="1" x14ac:dyDescent="0.3">
      <c r="A82" s="93"/>
      <c r="B82" s="51"/>
      <c r="C82" s="45"/>
      <c r="D82" s="40"/>
      <c r="E82" s="46"/>
      <c r="F82" s="46"/>
      <c r="G82" s="41" t="str">
        <f>IF(AND(E82="",F82=""),"",MAX(E82,F82))</f>
        <v/>
      </c>
      <c r="H82" s="86"/>
      <c r="M82" t="str">
        <f>B53</f>
        <v>KRG NEBO</v>
      </c>
      <c r="N82" s="16">
        <f>IFERROR(IF(COUNTA(G53:G55)=3,ROUND(SUM(G53:G55),3),""),"")</f>
        <v>37.799999999999997</v>
      </c>
    </row>
    <row r="83" spans="1:14" ht="15" customHeight="1" x14ac:dyDescent="0.3">
      <c r="A83" s="93"/>
      <c r="B83" s="51"/>
      <c r="C83" s="45"/>
      <c r="D83" s="40"/>
      <c r="E83" s="46"/>
      <c r="F83" s="46"/>
      <c r="G83" s="41" t="str">
        <f>IF(AND(E83="",F83=""),"",MAX(E83,F83))</f>
        <v/>
      </c>
      <c r="H83" s="86"/>
      <c r="M83" t="str">
        <f>B57</f>
        <v>KRŠG FLORAMYE</v>
      </c>
      <c r="N83" s="16">
        <f>IFERROR(IF(COUNTA(G57:G59)=3,ROUND(SUM(G57:G59),3),""),"")</f>
        <v>43.75</v>
      </c>
    </row>
    <row r="84" spans="1:14" ht="15" customHeight="1" x14ac:dyDescent="0.3">
      <c r="A84" s="94"/>
      <c r="B84" s="94"/>
      <c r="C84" s="94"/>
      <c r="D84" s="94"/>
      <c r="E84" s="94"/>
      <c r="F84" s="94"/>
      <c r="G84" s="94"/>
      <c r="H84" s="94"/>
      <c r="M84" t="str">
        <f>B61</f>
        <v>KRG SIRENA ZADAR</v>
      </c>
      <c r="N84" s="16">
        <f>IFERROR(IF(COUNTA(G61:G63)=3,ROUND(SUM(G61:G63),3),""),"")</f>
        <v>48.95</v>
      </c>
    </row>
    <row r="85" spans="1:14" ht="15" customHeight="1" x14ac:dyDescent="0.3">
      <c r="M85" t="str">
        <f>B65</f>
        <v>KRSG POREČ 1</v>
      </c>
      <c r="N85" s="16">
        <f>IFERROR(IF(COUNTA(G65:G67)=3,ROUND(SUM(G65:G67),3),""),"")</f>
        <v>50.95</v>
      </c>
    </row>
    <row r="86" spans="1:14" ht="15" customHeight="1" x14ac:dyDescent="0.3">
      <c r="M86" t="str">
        <f>B69</f>
        <v>KRSG POREČ 2</v>
      </c>
      <c r="N86">
        <f>IFERROR(IF(COUNTA(G69:G71)=3,ROUND(SUM(G69:G71),3),""),"")</f>
        <v>45.5</v>
      </c>
    </row>
    <row r="87" spans="1:14" ht="15" customHeight="1" x14ac:dyDescent="0.3">
      <c r="M87" t="str">
        <f>B73</f>
        <v>KRSG POREČ 3</v>
      </c>
      <c r="N87">
        <f>IFERROR(IF(COUNTA(G73:G75)=3,ROUND(SUM(G73:G75),3),""),"")</f>
        <v>42.2</v>
      </c>
    </row>
    <row r="88" spans="1:14" ht="15" customHeight="1" x14ac:dyDescent="0.3">
      <c r="M88" t="str">
        <f>B77</f>
        <v>A</v>
      </c>
      <c r="N88">
        <f>IFERROR(IF(COUNTA(G77:G79)=3,ROUND(SUM(G77:G79),3),""),"")</f>
        <v>0</v>
      </c>
    </row>
    <row r="89" spans="1:14" ht="15" customHeight="1" x14ac:dyDescent="0.3">
      <c r="M89" s="16" t="str">
        <f>B81</f>
        <v>B</v>
      </c>
      <c r="N89">
        <f>IFERROR(IF(COUNTA(G81:G83)=3,ROUND(SUM(G81:G83),3),""),"")</f>
        <v>0</v>
      </c>
    </row>
  </sheetData>
  <sheetProtection selectLockedCells="1"/>
  <mergeCells count="88">
    <mergeCell ref="A81:A83"/>
    <mergeCell ref="B73:B75"/>
    <mergeCell ref="H81:H83"/>
    <mergeCell ref="A84:H84"/>
    <mergeCell ref="A68:H68"/>
    <mergeCell ref="A76:H76"/>
    <mergeCell ref="A77:A79"/>
    <mergeCell ref="H77:H79"/>
    <mergeCell ref="A80:H80"/>
    <mergeCell ref="A69:A71"/>
    <mergeCell ref="H69:H71"/>
    <mergeCell ref="A72:H72"/>
    <mergeCell ref="A73:A75"/>
    <mergeCell ref="A24:H24"/>
    <mergeCell ref="A28:H28"/>
    <mergeCell ref="A32:H32"/>
    <mergeCell ref="A36:H36"/>
    <mergeCell ref="A5:A7"/>
    <mergeCell ref="A9:A11"/>
    <mergeCell ref="A13:A15"/>
    <mergeCell ref="C2:C4"/>
    <mergeCell ref="A2:A4"/>
    <mergeCell ref="B2:B4"/>
    <mergeCell ref="A8:H8"/>
    <mergeCell ref="A12:H12"/>
    <mergeCell ref="H33:H35"/>
    <mergeCell ref="H37:H39"/>
    <mergeCell ref="H41:H43"/>
    <mergeCell ref="H73:H75"/>
    <mergeCell ref="A65:A67"/>
    <mergeCell ref="B53:B55"/>
    <mergeCell ref="B61:B63"/>
    <mergeCell ref="B65:B67"/>
    <mergeCell ref="A64:H64"/>
    <mergeCell ref="A57:A59"/>
    <mergeCell ref="A61:A63"/>
    <mergeCell ref="H61:H63"/>
    <mergeCell ref="A17:A19"/>
    <mergeCell ref="A53:A55"/>
    <mergeCell ref="A21:A23"/>
    <mergeCell ref="A25:A27"/>
    <mergeCell ref="A29:A31"/>
    <mergeCell ref="A33:A35"/>
    <mergeCell ref="A48:H48"/>
    <mergeCell ref="A52:H52"/>
    <mergeCell ref="B29:B31"/>
    <mergeCell ref="B33:B35"/>
    <mergeCell ref="B37:B39"/>
    <mergeCell ref="A44:H44"/>
    <mergeCell ref="A49:A51"/>
    <mergeCell ref="A37:A39"/>
    <mergeCell ref="A41:A43"/>
    <mergeCell ref="A45:A47"/>
    <mergeCell ref="A1:H1"/>
    <mergeCell ref="B5:B7"/>
    <mergeCell ref="H5:H7"/>
    <mergeCell ref="E2:E4"/>
    <mergeCell ref="F2:F4"/>
    <mergeCell ref="G2:G4"/>
    <mergeCell ref="H2:H4"/>
    <mergeCell ref="B21:B23"/>
    <mergeCell ref="B25:B27"/>
    <mergeCell ref="H9:H11"/>
    <mergeCell ref="B13:B15"/>
    <mergeCell ref="B9:B11"/>
    <mergeCell ref="J8:L8"/>
    <mergeCell ref="B17:B19"/>
    <mergeCell ref="H13:H15"/>
    <mergeCell ref="H17:H19"/>
    <mergeCell ref="H21:H23"/>
    <mergeCell ref="A16:H16"/>
    <mergeCell ref="A20:H20"/>
    <mergeCell ref="B69:B71"/>
    <mergeCell ref="B77:B79"/>
    <mergeCell ref="B81:B83"/>
    <mergeCell ref="H25:H27"/>
    <mergeCell ref="H29:H31"/>
    <mergeCell ref="H45:H47"/>
    <mergeCell ref="B57:B59"/>
    <mergeCell ref="H65:H67"/>
    <mergeCell ref="B41:B43"/>
    <mergeCell ref="B45:B47"/>
    <mergeCell ref="B49:B51"/>
    <mergeCell ref="H49:H51"/>
    <mergeCell ref="H53:H55"/>
    <mergeCell ref="H57:H59"/>
    <mergeCell ref="A56:H56"/>
    <mergeCell ref="A60:H60"/>
  </mergeCells>
  <conditionalFormatting sqref="H1:H1048576">
    <cfRule type="top10" dxfId="0" priority="1" rank="3"/>
  </conditionalFormatting>
  <pageMargins left="0.7" right="0.7" top="0.75" bottom="0.75" header="0.3" footer="0.3"/>
  <pageSetup paperSize="9" scale="58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SLOBODNI PROGRAM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lara domislovic</dc:creator>
  <cp:keywords/>
  <dc:description/>
  <cp:lastModifiedBy>ROP HRRS</cp:lastModifiedBy>
  <cp:revision/>
  <cp:lastPrinted>2026-06-14T15:54:32Z</cp:lastPrinted>
  <dcterms:created xsi:type="dcterms:W3CDTF">2025-04-22T10:20:20Z</dcterms:created>
  <dcterms:modified xsi:type="dcterms:W3CDTF">2026-06-14T16:21:26Z</dcterms:modified>
  <cp:category/>
  <cp:contentStatus/>
</cp:coreProperties>
</file>